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775" tabRatio="756" firstSheet="9" activeTab="9"/>
  </bookViews>
  <sheets>
    <sheet name="BAŞ.TARİHİ(GNO)" sheetId="22" state="hidden" r:id="rId1"/>
    <sheet name="PUAN (DGS)" sheetId="10" state="hidden" r:id="rId2"/>
    <sheet name="PUAN (ÖSYM)" sheetId="13" state="hidden" r:id="rId3"/>
    <sheet name="EK MADDE KONTENJAN" sheetId="8" state="hidden" r:id="rId4"/>
    <sheet name="GNO KONTENJAN" sheetId="14" state="hidden" r:id="rId5"/>
    <sheet name="GNO KON. BELİRLEME İÇİN" sheetId="20" state="hidden" r:id="rId6"/>
    <sheet name="ÖNLİSANS KONTENJAN(GNO)" sheetId="7" state="hidden" r:id="rId7"/>
    <sheet name="KURUM İÇİ KONTENJAN VE KRİTERLR" sheetId="15" state="hidden" r:id="rId8"/>
    <sheet name="KESİN KAYIT EVRAK (EK MADDE)" sheetId="17" state="hidden" r:id="rId9"/>
    <sheet name="KESİN KAYIT EVRAK (GNO)" sheetId="12" r:id="rId10"/>
    <sheet name="KESİN KAYIT (KURUM İÇİ)" sheetId="18" r:id="rId11"/>
    <sheet name="ÜCRET " sheetId="5" state="hidden" r:id="rId12"/>
    <sheet name="İLETİŞİM" sheetId="4" state="hidden" r:id="rId13"/>
    <sheet name="Sayfa1" sheetId="21" state="hidden" r:id="rId14"/>
    <sheet name="gno güz 8 katı" sheetId="19" state="hidden" r:id="rId15"/>
  </sheets>
  <definedNames>
    <definedName name="_xlnm.Print_Area" localSheetId="3">'EK MADDE KONTENJAN'!$A$1:$AF$35</definedName>
    <definedName name="_xlnm.Print_Area" localSheetId="4">'GNO KONTENJAN'!$A$1:$K$47</definedName>
    <definedName name="_xlnm.Print_Area" localSheetId="10">'KESİN KAYIT (KURUM İÇİ)'!$A$1:$A$15</definedName>
    <definedName name="_xlnm.Print_Area" localSheetId="8">'KESİN KAYIT EVRAK (EK MADDE)'!$A$1:$A$20</definedName>
    <definedName name="_xlnm.Print_Area" localSheetId="7">'KURUM İÇİ KONTENJAN VE KRİTERLR'!$A$1:$F$40</definedName>
    <definedName name="_xlnm.Print_Area" localSheetId="6">'ÖNLİSANS KONTENJAN(GNO)'!$A$1:$J$11</definedName>
    <definedName name="_xlnm.Print_Area" localSheetId="1">'PUAN (DGS)'!$A$1:$H$27</definedName>
    <definedName name="_xlnm.Print_Area" localSheetId="2">'PUAN (ÖSYM)'!$A$1:$Z$57</definedName>
  </definedNames>
  <calcPr calcId="162913"/>
</workbook>
</file>

<file path=xl/calcChain.xml><?xml version="1.0" encoding="utf-8"?>
<calcChain xmlns="http://schemas.openxmlformats.org/spreadsheetml/2006/main">
  <c r="U35" i="8" l="1"/>
  <c r="V35" i="8"/>
  <c r="W35" i="8"/>
  <c r="X35" i="8"/>
  <c r="Y35" i="8"/>
  <c r="Z35" i="8"/>
  <c r="AA35" i="8"/>
  <c r="AB35" i="8"/>
  <c r="AC35" i="8"/>
  <c r="AD35" i="8"/>
  <c r="AE35" i="8"/>
  <c r="AF35" i="8"/>
  <c r="T35" i="8"/>
  <c r="E11" i="7"/>
  <c r="D11" i="7"/>
  <c r="X4" i="8" l="1"/>
  <c r="X5" i="8"/>
  <c r="X6" i="8"/>
  <c r="X7" i="8"/>
  <c r="X9" i="8"/>
  <c r="X10" i="8"/>
  <c r="X11" i="8"/>
  <c r="X12" i="8"/>
  <c r="X13" i="8"/>
  <c r="X14" i="8"/>
  <c r="X15" i="8"/>
  <c r="X16" i="8"/>
  <c r="X17" i="8"/>
  <c r="X19" i="8"/>
  <c r="X20" i="8"/>
  <c r="X22" i="8"/>
  <c r="X25" i="8"/>
  <c r="X26" i="8"/>
  <c r="X27" i="8"/>
  <c r="X28" i="8"/>
  <c r="X29" i="8"/>
  <c r="X31" i="8"/>
  <c r="X32" i="8"/>
  <c r="X3" i="8"/>
  <c r="V3" i="8"/>
  <c r="V4" i="8"/>
  <c r="V5" i="8"/>
  <c r="V6" i="8"/>
  <c r="V7" i="8"/>
  <c r="V9" i="8"/>
  <c r="V10" i="8"/>
  <c r="V11" i="8"/>
  <c r="V12" i="8"/>
  <c r="V13" i="8"/>
  <c r="V14" i="8"/>
  <c r="V15" i="8"/>
  <c r="V16" i="8"/>
  <c r="V17" i="8"/>
  <c r="V19" i="8"/>
  <c r="V20" i="8"/>
  <c r="V22" i="8"/>
  <c r="V25" i="8"/>
  <c r="V26" i="8"/>
  <c r="V27" i="8"/>
  <c r="V28" i="8"/>
  <c r="V29" i="8"/>
  <c r="V31" i="8"/>
  <c r="V32" i="8"/>
  <c r="T4" i="8"/>
  <c r="T6" i="8"/>
  <c r="T7" i="8"/>
  <c r="T9" i="8"/>
  <c r="T10" i="8"/>
  <c r="T11" i="8"/>
  <c r="T12" i="8"/>
  <c r="T13" i="8"/>
  <c r="T14" i="8"/>
  <c r="T15" i="8"/>
  <c r="T16" i="8"/>
  <c r="T17" i="8"/>
  <c r="T19" i="8"/>
  <c r="T20" i="8"/>
  <c r="T22" i="8"/>
  <c r="T25" i="8"/>
  <c r="T26" i="8"/>
  <c r="T27" i="8"/>
  <c r="T28" i="8"/>
  <c r="T29" i="8"/>
  <c r="T32" i="8"/>
  <c r="T3" i="8"/>
  <c r="AD20" i="8" l="1"/>
  <c r="AB19" i="8"/>
  <c r="AB20" i="8"/>
  <c r="AB21" i="8"/>
  <c r="AB22" i="8"/>
  <c r="AB25" i="8"/>
  <c r="AB26" i="8"/>
  <c r="AB27" i="8"/>
  <c r="AB28" i="8"/>
  <c r="AB29" i="8"/>
  <c r="AB31" i="8"/>
  <c r="AB32" i="8"/>
  <c r="AB18" i="8"/>
  <c r="AB17" i="8"/>
  <c r="AB13" i="8"/>
  <c r="AB14" i="8"/>
  <c r="AB15" i="8"/>
  <c r="AB16" i="8"/>
  <c r="AB12" i="8"/>
  <c r="AB11" i="8"/>
  <c r="AB10" i="8"/>
  <c r="AB9" i="8"/>
  <c r="AD30" i="8"/>
  <c r="AD31" i="8"/>
  <c r="AD32" i="8"/>
  <c r="AD29" i="8"/>
  <c r="AD28" i="8"/>
  <c r="AD27" i="8"/>
  <c r="AD26" i="8"/>
  <c r="AD25" i="8"/>
  <c r="AD24" i="8"/>
  <c r="AD22" i="8"/>
  <c r="AD19" i="8"/>
  <c r="AD18" i="8"/>
  <c r="AD17" i="8"/>
  <c r="AD13" i="8"/>
  <c r="AD14" i="8"/>
  <c r="AD15" i="8"/>
  <c r="AD16" i="8"/>
  <c r="AD12" i="8"/>
  <c r="AD11" i="8"/>
  <c r="AD10" i="8"/>
  <c r="AD9" i="8"/>
  <c r="AD7" i="8"/>
  <c r="AD6" i="8"/>
  <c r="AD5" i="8"/>
  <c r="AD4" i="8"/>
  <c r="AD3" i="8"/>
  <c r="AB4" i="8"/>
  <c r="AB5" i="8"/>
  <c r="AB6" i="8"/>
  <c r="AB7" i="8"/>
  <c r="AB3" i="8"/>
  <c r="Z32" i="8"/>
  <c r="Z31" i="8"/>
  <c r="Z29" i="8"/>
  <c r="Z28" i="8"/>
  <c r="Z26" i="8"/>
  <c r="Z27" i="8"/>
  <c r="Z25" i="8"/>
  <c r="Z22" i="8"/>
  <c r="Z20" i="8"/>
  <c r="Z19" i="8"/>
  <c r="Z18" i="8"/>
  <c r="Z17" i="8"/>
  <c r="Z13" i="8"/>
  <c r="Z14" i="8"/>
  <c r="Z15" i="8"/>
  <c r="Z16" i="8"/>
  <c r="Z12" i="8"/>
  <c r="Z11" i="8"/>
  <c r="Z10" i="8"/>
  <c r="Z9" i="8"/>
  <c r="Z4" i="8"/>
  <c r="Z5" i="8"/>
  <c r="Z6" i="8"/>
  <c r="Z7" i="8"/>
  <c r="Z3" i="8"/>
  <c r="AF4" i="8"/>
  <c r="AF5" i="8"/>
  <c r="AF6" i="8"/>
  <c r="AF7" i="8"/>
  <c r="AF8" i="8"/>
  <c r="AF9" i="8"/>
  <c r="AF10" i="8"/>
  <c r="AF11" i="8"/>
  <c r="AF12" i="8"/>
  <c r="AF13" i="8"/>
  <c r="AF14" i="8"/>
  <c r="AF15" i="8"/>
  <c r="AF16" i="8"/>
  <c r="AF17" i="8"/>
  <c r="AF18" i="8"/>
  <c r="AF19" i="8"/>
  <c r="AF20" i="8"/>
  <c r="AF21" i="8"/>
  <c r="AF22" i="8"/>
  <c r="AF23" i="8"/>
  <c r="AF24" i="8"/>
  <c r="AF25" i="8"/>
  <c r="AF26" i="8"/>
  <c r="AF27" i="8"/>
  <c r="AF28" i="8"/>
  <c r="AF29" i="8"/>
  <c r="AF30" i="8"/>
  <c r="AF31" i="8"/>
  <c r="AF32" i="8"/>
  <c r="AF33" i="8"/>
  <c r="AF34" i="8"/>
  <c r="AF3" i="8"/>
  <c r="E45" i="14" l="1"/>
  <c r="D44" i="14"/>
  <c r="H25" i="14"/>
  <c r="H24" i="14"/>
  <c r="H23" i="14"/>
  <c r="H22" i="14"/>
  <c r="H21" i="14"/>
  <c r="H20" i="14"/>
  <c r="E39" i="14"/>
  <c r="E38" i="14"/>
  <c r="E37" i="14"/>
  <c r="E47" i="14"/>
  <c r="E46" i="14"/>
  <c r="E44" i="14"/>
  <c r="E43" i="14"/>
  <c r="E42" i="14"/>
  <c r="D8" i="14"/>
  <c r="D7" i="14"/>
  <c r="C15" i="14"/>
  <c r="C40" i="14"/>
  <c r="D34" i="14"/>
  <c r="C29" i="14"/>
  <c r="C25" i="14"/>
  <c r="F11" i="14"/>
  <c r="C11" i="14"/>
  <c r="C18" i="14"/>
  <c r="C47" i="14"/>
  <c r="F18" i="14"/>
  <c r="F15" i="14"/>
  <c r="G33" i="14" l="1"/>
  <c r="H33" i="14" s="1"/>
  <c r="E35" i="14"/>
  <c r="H15" i="14"/>
  <c r="G28" i="14"/>
  <c r="G27" i="14"/>
  <c r="H27" i="14" s="1"/>
  <c r="O10" i="8"/>
  <c r="O11" i="8"/>
  <c r="O12" i="8"/>
  <c r="O13" i="8"/>
  <c r="O14" i="8"/>
  <c r="O15" i="8"/>
  <c r="O16" i="8"/>
  <c r="O19" i="8"/>
  <c r="O20" i="8"/>
  <c r="O22" i="8"/>
  <c r="O25" i="8"/>
  <c r="O26" i="8"/>
  <c r="O27" i="8"/>
  <c r="O9" i="8"/>
  <c r="O6" i="8"/>
  <c r="R7" i="8"/>
  <c r="R9" i="8"/>
  <c r="R10" i="8"/>
  <c r="R11" i="8"/>
  <c r="R12" i="8"/>
  <c r="R13" i="8"/>
  <c r="R14" i="8"/>
  <c r="R15" i="8"/>
  <c r="R16" i="8"/>
  <c r="R17" i="8"/>
  <c r="R19" i="8"/>
  <c r="R20" i="8"/>
  <c r="R22" i="8"/>
  <c r="R25" i="8"/>
  <c r="R26" i="8"/>
  <c r="R27" i="8"/>
  <c r="R28" i="8"/>
  <c r="R32" i="8"/>
  <c r="R6" i="8"/>
  <c r="I28" i="14" l="1"/>
  <c r="H28" i="14"/>
  <c r="H29" i="14"/>
  <c r="G38" i="14" l="1"/>
  <c r="H38" i="14" s="1"/>
  <c r="G39" i="14"/>
  <c r="H39" i="14" s="1"/>
  <c r="G37" i="14"/>
  <c r="H37" i="14" s="1"/>
  <c r="G32" i="14"/>
  <c r="I33" i="14"/>
  <c r="G31" i="14"/>
  <c r="G21" i="14"/>
  <c r="G6" i="14"/>
  <c r="I6" i="14" s="1"/>
  <c r="D38" i="14"/>
  <c r="D39" i="14"/>
  <c r="D37" i="14"/>
  <c r="D32" i="14"/>
  <c r="D33" i="14"/>
  <c r="D31" i="14"/>
  <c r="D28" i="14"/>
  <c r="E28" i="14" s="1"/>
  <c r="D27" i="14"/>
  <c r="E27" i="14" s="1"/>
  <c r="D22" i="14"/>
  <c r="E22" i="14" s="1"/>
  <c r="D23" i="14"/>
  <c r="E23" i="14" s="1"/>
  <c r="D24" i="14"/>
  <c r="E24" i="14" s="1"/>
  <c r="D21" i="14"/>
  <c r="E21" i="14" s="1"/>
  <c r="D20" i="14"/>
  <c r="E20" i="14" s="1"/>
  <c r="E7" i="14"/>
  <c r="E8" i="14"/>
  <c r="D9" i="14"/>
  <c r="E9" i="14" s="1"/>
  <c r="D10" i="14"/>
  <c r="E10" i="14" s="1"/>
  <c r="G29" i="14"/>
  <c r="F29" i="14"/>
  <c r="G24" i="14"/>
  <c r="G23" i="14"/>
  <c r="G22" i="14"/>
  <c r="G20" i="14"/>
  <c r="I20" i="14" s="1"/>
  <c r="G17" i="14"/>
  <c r="G14" i="14"/>
  <c r="I14" i="14" s="1"/>
  <c r="G13" i="14"/>
  <c r="I13" i="14" s="1"/>
  <c r="I27" i="14"/>
  <c r="I29" i="14" s="1"/>
  <c r="G10" i="14"/>
  <c r="I10" i="14" s="1"/>
  <c r="G9" i="14"/>
  <c r="I9" i="14" s="1"/>
  <c r="G8" i="14"/>
  <c r="I8" i="14" s="1"/>
  <c r="G7" i="14"/>
  <c r="D8" i="7"/>
  <c r="E8" i="7" s="1"/>
  <c r="D5" i="7"/>
  <c r="D7" i="7"/>
  <c r="E7" i="7" s="1"/>
  <c r="D4" i="7"/>
  <c r="E4" i="7" s="1"/>
  <c r="I16" i="8"/>
  <c r="I19" i="8"/>
  <c r="I20" i="8"/>
  <c r="I22" i="8"/>
  <c r="I25" i="8"/>
  <c r="I26" i="8"/>
  <c r="I27" i="8"/>
  <c r="I15" i="8"/>
  <c r="I11" i="8"/>
  <c r="I12" i="8"/>
  <c r="I13" i="8"/>
  <c r="I10" i="8"/>
  <c r="L10" i="8"/>
  <c r="L11" i="8"/>
  <c r="L12" i="8"/>
  <c r="L13" i="8"/>
  <c r="L14" i="8"/>
  <c r="L15" i="8"/>
  <c r="L16" i="8"/>
  <c r="L19" i="8"/>
  <c r="L20" i="8"/>
  <c r="L22" i="8"/>
  <c r="L25" i="8"/>
  <c r="L26" i="8"/>
  <c r="L27" i="8"/>
  <c r="L9" i="8"/>
  <c r="L6" i="8"/>
  <c r="D45" i="14"/>
  <c r="H14" i="7"/>
  <c r="D13" i="14"/>
  <c r="D14" i="14"/>
  <c r="E14" i="14" s="1"/>
  <c r="D17" i="14"/>
  <c r="E17" i="14" s="1"/>
  <c r="D43" i="14"/>
  <c r="D42" i="14"/>
  <c r="D46" i="14"/>
  <c r="D6" i="14"/>
  <c r="E6" i="14" s="1"/>
  <c r="F40" i="14"/>
  <c r="F35" i="14"/>
  <c r="F25" i="14"/>
  <c r="E83" i="19"/>
  <c r="D83" i="19"/>
  <c r="C83" i="19"/>
  <c r="G82" i="19"/>
  <c r="E75" i="19"/>
  <c r="E74" i="19"/>
  <c r="G71" i="19"/>
  <c r="E71" i="19"/>
  <c r="G70" i="19"/>
  <c r="E70" i="19"/>
  <c r="G69" i="19"/>
  <c r="E69" i="19"/>
  <c r="G66" i="19"/>
  <c r="E66" i="19"/>
  <c r="G65" i="19"/>
  <c r="E65" i="19"/>
  <c r="G64" i="19"/>
  <c r="E64" i="19"/>
  <c r="G61" i="19"/>
  <c r="E61" i="19"/>
  <c r="G60" i="19"/>
  <c r="E60" i="19"/>
  <c r="G59" i="19"/>
  <c r="E59" i="19"/>
  <c r="G58" i="19"/>
  <c r="E58" i="19"/>
  <c r="G57" i="19"/>
  <c r="E57" i="19"/>
  <c r="G54" i="19"/>
  <c r="E54" i="19"/>
  <c r="G51" i="19"/>
  <c r="E51" i="19"/>
  <c r="G50" i="19"/>
  <c r="E50" i="19"/>
  <c r="E49" i="19"/>
  <c r="E46" i="19"/>
  <c r="G45" i="19"/>
  <c r="E45" i="19"/>
  <c r="G38" i="19"/>
  <c r="K36" i="19"/>
  <c r="I36" i="19"/>
  <c r="E36" i="19"/>
  <c r="D36" i="19"/>
  <c r="C36" i="19"/>
  <c r="M35" i="19"/>
  <c r="G35" i="19"/>
  <c r="M34" i="19"/>
  <c r="G34" i="19"/>
  <c r="M33" i="19"/>
  <c r="G33" i="19"/>
  <c r="K31" i="19"/>
  <c r="I31" i="19"/>
  <c r="E31" i="19"/>
  <c r="D31" i="19"/>
  <c r="C31" i="19"/>
  <c r="M30" i="19"/>
  <c r="G30" i="19"/>
  <c r="M29" i="19"/>
  <c r="G29" i="19"/>
  <c r="M28" i="19"/>
  <c r="G28" i="19"/>
  <c r="K26" i="19"/>
  <c r="I26" i="19"/>
  <c r="E26" i="19"/>
  <c r="D26" i="19"/>
  <c r="C26" i="19"/>
  <c r="M25" i="19"/>
  <c r="G25" i="19"/>
  <c r="M24" i="19"/>
  <c r="G24" i="19"/>
  <c r="M23" i="19"/>
  <c r="G23" i="19"/>
  <c r="M22" i="19"/>
  <c r="G22" i="19"/>
  <c r="M21" i="19"/>
  <c r="G21" i="19"/>
  <c r="G19" i="19"/>
  <c r="M18" i="19"/>
  <c r="G18" i="19"/>
  <c r="K16" i="19"/>
  <c r="I16" i="19"/>
  <c r="E16" i="19"/>
  <c r="D16" i="19"/>
  <c r="C16" i="19"/>
  <c r="M15" i="19"/>
  <c r="G15" i="19"/>
  <c r="M14" i="19"/>
  <c r="G14" i="19"/>
  <c r="G13" i="19"/>
  <c r="K11" i="19"/>
  <c r="I11" i="19"/>
  <c r="E11" i="19"/>
  <c r="D11" i="19"/>
  <c r="C11" i="19"/>
  <c r="G10" i="19"/>
  <c r="G9" i="19"/>
  <c r="M6" i="19"/>
  <c r="F16" i="8"/>
  <c r="F19" i="8"/>
  <c r="F20" i="8"/>
  <c r="F22" i="8"/>
  <c r="F15" i="8"/>
  <c r="F13" i="8"/>
  <c r="F12" i="8"/>
  <c r="F10" i="8"/>
  <c r="C35" i="14"/>
  <c r="K33" i="14"/>
  <c r="K32" i="14"/>
  <c r="K31" i="14"/>
  <c r="K24" i="14"/>
  <c r="K23" i="14"/>
  <c r="K22" i="14"/>
  <c r="K21" i="14"/>
  <c r="K20" i="14"/>
  <c r="K17" i="14"/>
  <c r="K14" i="14"/>
  <c r="K13" i="14"/>
  <c r="K6" i="14"/>
  <c r="I17" i="14" l="1"/>
  <c r="H17" i="14"/>
  <c r="D40" i="14"/>
  <c r="E15" i="14"/>
  <c r="E13" i="14"/>
  <c r="I31" i="14"/>
  <c r="H31" i="14"/>
  <c r="H35" i="14" s="1"/>
  <c r="I32" i="14"/>
  <c r="H32" i="14"/>
  <c r="G15" i="14"/>
  <c r="G35" i="14"/>
  <c r="G40" i="14"/>
  <c r="I15" i="14"/>
  <c r="D29" i="14"/>
  <c r="G11" i="14"/>
  <c r="D11" i="14"/>
  <c r="D15" i="14"/>
  <c r="I7" i="14"/>
  <c r="E29" i="14"/>
  <c r="E40" i="14"/>
  <c r="H40" i="14"/>
  <c r="D35" i="14"/>
  <c r="I39" i="14"/>
  <c r="I11" i="14"/>
  <c r="E25" i="14"/>
  <c r="D25" i="14"/>
  <c r="I21" i="14"/>
  <c r="I24" i="14"/>
  <c r="I37" i="14"/>
  <c r="G25" i="14"/>
  <c r="I23" i="14"/>
  <c r="D47" i="14"/>
  <c r="I22" i="14"/>
  <c r="I38" i="14"/>
  <c r="I35" i="14"/>
  <c r="E5" i="7"/>
  <c r="I40" i="14" l="1"/>
  <c r="I25" i="14"/>
</calcChain>
</file>

<file path=xl/sharedStrings.xml><?xml version="1.0" encoding="utf-8"?>
<sst xmlns="http://schemas.openxmlformats.org/spreadsheetml/2006/main" count="1769" uniqueCount="412">
  <si>
    <t>İLETİŞİM BİLGİLERİ</t>
  </si>
  <si>
    <t xml:space="preserve">Eğitim Fakültesi </t>
  </si>
  <si>
    <t xml:space="preserve">Güzel Sanatlar ve Mimarlık Fakültesi </t>
  </si>
  <si>
    <t xml:space="preserve">e-mail: h.mervetatli@hku.edu.tr </t>
  </si>
  <si>
    <t xml:space="preserve">Hukuk Fakültesi    </t>
  </si>
  <si>
    <t xml:space="preserve">İktisadi, İdari ve Sosyal Bilimler Fakültesi   </t>
  </si>
  <si>
    <t xml:space="preserve">Mühendislik Fakültesi </t>
  </si>
  <si>
    <t xml:space="preserve">e-mail: guven.hos@hku.edu.tr  </t>
  </si>
  <si>
    <t>Meslek Yüksekokulu</t>
  </si>
  <si>
    <t>Tel: 0 342 211 8080-1531</t>
  </si>
  <si>
    <t xml:space="preserve">Öğrenci İşleri Müdürlüğü </t>
  </si>
  <si>
    <t xml:space="preserve">e-mail: oim@hku.edu.tr         </t>
  </si>
  <si>
    <t>FAKÜLTE /YÜKSEKOKUL/BÖLÜM</t>
  </si>
  <si>
    <t>YILLIK ÜCRET</t>
  </si>
  <si>
    <r>
      <t xml:space="preserve">Tüm Fakülteler için </t>
    </r>
    <r>
      <rPr>
        <b/>
        <sz val="10"/>
        <rFont val="Times New Roman"/>
        <family val="1"/>
        <charset val="162"/>
      </rPr>
      <t>İngilizce Hazırlık</t>
    </r>
    <r>
      <rPr>
        <sz val="10"/>
        <rFont val="Times New Roman"/>
        <family val="1"/>
        <charset val="162"/>
      </rPr>
      <t xml:space="preserve"> sınıfı</t>
    </r>
  </si>
  <si>
    <t xml:space="preserve">EĞİTİM FAKÜLTESİ </t>
  </si>
  <si>
    <t>Rehberlik ve Psikolojik Danışmanlık</t>
  </si>
  <si>
    <t>Sınıf Öğretmenliği</t>
  </si>
  <si>
    <t>GÜZEL SANATLAR VE MİMARLIK FAKÜLTESİ</t>
  </si>
  <si>
    <t>Görsel İletişim Tasarımı</t>
  </si>
  <si>
    <t xml:space="preserve">İç Mimarlık ve Çevre Tasarımı </t>
  </si>
  <si>
    <t>Mimarlık</t>
  </si>
  <si>
    <t xml:space="preserve">HUKUK FAKÜLTESİ  </t>
  </si>
  <si>
    <t xml:space="preserve">Hukuk </t>
  </si>
  <si>
    <t xml:space="preserve">İKTİSADİ, İDARİ VE SOSYAL BİLİMLER FAKÜLTESİ </t>
  </si>
  <si>
    <t>İktisat</t>
  </si>
  <si>
    <t>İşletme</t>
  </si>
  <si>
    <t>Psikoloji</t>
  </si>
  <si>
    <t>Siyaset ve Uluslararası İlişkiler</t>
  </si>
  <si>
    <t>Uluslararası Ticaret ve Lojistik</t>
  </si>
  <si>
    <t xml:space="preserve">MÜHENDİSLİK FAKÜLTESİ </t>
  </si>
  <si>
    <t>Bilgisayar Mühendisliği</t>
  </si>
  <si>
    <t>Elektrik-Elektronik Mühendisliği</t>
  </si>
  <si>
    <t>İnşaat Mühendisliği</t>
  </si>
  <si>
    <t>SAĞLIK BİLİMLERİ YÜKSEKOKULU</t>
  </si>
  <si>
    <t xml:space="preserve">Beslenme ve Diyetetik </t>
  </si>
  <si>
    <t xml:space="preserve">Fizyoterapi ve Rehabilitasyon                                    </t>
  </si>
  <si>
    <t xml:space="preserve">Hemşirelik </t>
  </si>
  <si>
    <t>MESLEK YÜKSEKOKULU</t>
  </si>
  <si>
    <t>Adalet</t>
  </si>
  <si>
    <t>İlk ve Acil Yardım</t>
  </si>
  <si>
    <t xml:space="preserve">Banka Hesap Bilgileri:  </t>
  </si>
  <si>
    <t>2013-2014 
TABAN PUANLARI</t>
  </si>
  <si>
    <t>EĞİTİM FAKÜLTESİ</t>
  </si>
  <si>
    <t>Bölümler</t>
  </si>
  <si>
    <t>Puan Türü</t>
  </si>
  <si>
    <t>Taban Puan</t>
  </si>
  <si>
    <r>
      <t xml:space="preserve">Rehberlik ve Psikolojik Danışmanlık                                    </t>
    </r>
    <r>
      <rPr>
        <sz val="12"/>
        <color rgb="FFFF0000"/>
        <rFont val="Times New Roman"/>
        <family val="1"/>
        <charset val="162"/>
      </rPr>
      <t xml:space="preserve"> </t>
    </r>
  </si>
  <si>
    <t>-</t>
  </si>
  <si>
    <t xml:space="preserve">Sınıf Öğretmenliği  </t>
  </si>
  <si>
    <t xml:space="preserve">Görsel İletişim Tasarımı </t>
  </si>
  <si>
    <r>
      <t xml:space="preserve">İç Mimarlık ve Çevre Tasarımı                                                                   </t>
    </r>
    <r>
      <rPr>
        <sz val="12"/>
        <color rgb="FFFF0000"/>
        <rFont val="Times New Roman"/>
        <family val="1"/>
        <charset val="162"/>
      </rPr>
      <t xml:space="preserve"> </t>
    </r>
  </si>
  <si>
    <t>HUKUK FAKÜLTESİ</t>
  </si>
  <si>
    <t xml:space="preserve">Hukuk Fakültesi  </t>
  </si>
  <si>
    <t>İKTİSADİ İDARİ VE SOSYAL BİLİMLER FAKÜLTESİ</t>
  </si>
  <si>
    <t xml:space="preserve">İktisat </t>
  </si>
  <si>
    <t xml:space="preserve">İşletme </t>
  </si>
  <si>
    <r>
      <t>Psikoloji</t>
    </r>
    <r>
      <rPr>
        <sz val="12"/>
        <color rgb="FF333333"/>
        <rFont val="Times New Roman"/>
        <family val="1"/>
        <charset val="162"/>
      </rPr>
      <t xml:space="preserve"> </t>
    </r>
  </si>
  <si>
    <t>Siyaset Bilimi ve Uluslararası İlişkiler</t>
  </si>
  <si>
    <t xml:space="preserve">Uluslararası Ticaret ve Lojistik </t>
  </si>
  <si>
    <t>MÜHENDİSLİK FAKÜLTESİ</t>
  </si>
  <si>
    <t xml:space="preserve">Bilgisayar Mühendisliği (İngilizce) </t>
  </si>
  <si>
    <t xml:space="preserve">Elektrik-Elektronik Mühendisliği (İngilizce)  </t>
  </si>
  <si>
    <t xml:space="preserve">İnşaat Mühendisliği (İngilizce)  </t>
  </si>
  <si>
    <t>Beslenme ve Diyetetik</t>
  </si>
  <si>
    <t>Fizyoterapi ve Rehabilitasyon</t>
  </si>
  <si>
    <t>Hemşirelik</t>
  </si>
  <si>
    <t>PROGRAM ADI</t>
  </si>
  <si>
    <t>PUAN TÜRÜ</t>
  </si>
  <si>
    <t>Yurt İçindeki Üniv.</t>
  </si>
  <si>
    <t>Yurtdışı Üniv.</t>
  </si>
  <si>
    <t>KONT.</t>
  </si>
  <si>
    <t>ADALET</t>
  </si>
  <si>
    <t>İLK VE ACİL YARDIM</t>
  </si>
  <si>
    <t>TOPLAM</t>
  </si>
  <si>
    <t>ANESTEZİ</t>
  </si>
  <si>
    <t>FAKÜLTE</t>
  </si>
  <si>
    <t>BÖLÜM</t>
  </si>
  <si>
    <t>2010-2011</t>
  </si>
  <si>
    <t>2011-2012</t>
  </si>
  <si>
    <t>2015-2005</t>
  </si>
  <si>
    <t>2015-2006</t>
  </si>
  <si>
    <t>2012-2013</t>
  </si>
  <si>
    <t>2015-2009</t>
  </si>
  <si>
    <t>2015-2012</t>
  </si>
  <si>
    <t xml:space="preserve">EĞİTİM FAKÜLTESİ  </t>
  </si>
  <si>
    <t>İngilizce Öğretmenliği</t>
  </si>
  <si>
    <t>DİL-1</t>
  </si>
  <si>
    <t>Okul Öncesi Öğretmenliği</t>
  </si>
  <si>
    <t>YGS-5</t>
  </si>
  <si>
    <t>TM 3</t>
  </si>
  <si>
    <t>TM 2</t>
  </si>
  <si>
    <t xml:space="preserve">GÜZEL SANATLAR VE MİMARLIK FAKÜLTESİ  </t>
  </si>
  <si>
    <t>İç Mimarlık ve Çevre Tasarımı</t>
  </si>
  <si>
    <t>TM 1</t>
  </si>
  <si>
    <t>MF 4</t>
  </si>
  <si>
    <t xml:space="preserve">HUKUK FAKÜLTESİ </t>
  </si>
  <si>
    <t xml:space="preserve">İKTİSADİ İDARİ VE SOSYAL BİLİMLER FAKÜLTESİ  </t>
  </si>
  <si>
    <t xml:space="preserve">MÜHENDİSLİK FAKÜLTESİ  </t>
  </si>
  <si>
    <t>Bilgisayar Mühendisliği (İngilizce)</t>
  </si>
  <si>
    <t>Elektrik- Elektronik Mühendisliği (İngilizce)</t>
  </si>
  <si>
    <t>İnşaat Mühendisliği (İngilizce)</t>
  </si>
  <si>
    <t>YGS 2</t>
  </si>
  <si>
    <t xml:space="preserve">MESLEK YÜKSEKOKULU  </t>
  </si>
  <si>
    <t>YGS 3</t>
  </si>
  <si>
    <t>Anestezi</t>
  </si>
  <si>
    <t>ÖSYM Kont.</t>
  </si>
  <si>
    <t xml:space="preserve"> </t>
  </si>
  <si>
    <t>Hukuk Fakültesi</t>
  </si>
  <si>
    <t>Siyaset Bilimleri ve Uluslararası İlişkiler</t>
  </si>
  <si>
    <t xml:space="preserve">Anestezi </t>
  </si>
  <si>
    <t>2014-2015 
TABAN PUANLARI</t>
  </si>
  <si>
    <t>2015-2016 
TABAN PUANLARI</t>
  </si>
  <si>
    <r>
      <t>GÜZEL SANATLAR VE MİMARLIK FAKÜLTESİ</t>
    </r>
    <r>
      <rPr>
        <sz val="11"/>
        <color theme="1"/>
        <rFont val="Times New Roman"/>
        <family val="1"/>
        <charset val="162"/>
      </rPr>
      <t> </t>
    </r>
  </si>
  <si>
    <t>SAY</t>
  </si>
  <si>
    <r>
      <t>HUKUK FAKÜLTESİ</t>
    </r>
    <r>
      <rPr>
        <sz val="11"/>
        <color theme="1"/>
        <rFont val="Times New Roman"/>
        <family val="1"/>
        <charset val="162"/>
      </rPr>
      <t> </t>
    </r>
  </si>
  <si>
    <t>EA</t>
  </si>
  <si>
    <r>
      <t>MÜHENDİSLİK FAKÜLTESİ</t>
    </r>
    <r>
      <rPr>
        <sz val="11"/>
        <color theme="1"/>
        <rFont val="Times New Roman"/>
        <family val="1"/>
        <charset val="162"/>
      </rPr>
      <t> </t>
    </r>
  </si>
  <si>
    <t>Başvurular</t>
  </si>
  <si>
    <t>Son Başvuru Tarihi</t>
  </si>
  <si>
    <t>Başvuruların değerlendirilmesi</t>
  </si>
  <si>
    <t>Başvuru sonuçlarının ilanı</t>
  </si>
  <si>
    <t>Asıl olarak kazananların kayıtları</t>
  </si>
  <si>
    <t>Asıl olarak kazananlardan kayıt yaptırmayan öğrenciler yerine yedek olarak kazananların kayıtları</t>
  </si>
  <si>
    <t>Derslerin başlaması</t>
  </si>
  <si>
    <t>Siyaset Bilimi ve Uluslararası İlişkiler (İngilizce)</t>
  </si>
  <si>
    <t>Uluslararası Ticaret ve Lojistik (%30 İngilizce)</t>
  </si>
  <si>
    <t>NOT: Ara dönemde kayıt olan öğrenciler öğrenim ücretinin yarısını öderler.</t>
  </si>
  <si>
    <t>Tel: 0 342 211 8080-1747</t>
  </si>
  <si>
    <t>İKİNCİ SINIF</t>
  </si>
  <si>
    <t>ÜÇÜNCÜ SINIF</t>
  </si>
  <si>
    <t>Yurtdışı Üniv.
(Senato)</t>
  </si>
  <si>
    <r>
      <t xml:space="preserve">Kurum İçi </t>
    </r>
    <r>
      <rPr>
        <b/>
        <sz val="10"/>
        <color rgb="FFFF0000"/>
        <rFont val="Calibri"/>
        <family val="2"/>
        <charset val="162"/>
        <scheme val="minor"/>
      </rPr>
      <t xml:space="preserve">  </t>
    </r>
  </si>
  <si>
    <t>TS 1</t>
  </si>
  <si>
    <t xml:space="preserve"> ÜÇÜNCÜ SINIF</t>
  </si>
  <si>
    <t>GEÇİŞ YAPABİLECEK BÖLÜMLER</t>
  </si>
  <si>
    <t>KURUM İÇİ KONTENJAN</t>
  </si>
  <si>
    <t>2.SINIF</t>
  </si>
  <si>
    <t>3.SINIF</t>
  </si>
  <si>
    <t>KONTENJAN</t>
  </si>
  <si>
    <t>KABUL</t>
  </si>
  <si>
    <t>Özel Eğitim Öğretmenliği</t>
  </si>
  <si>
    <t>Görsel İletişim Tasarımı
Mimarlık
İnşaat Mühendisliği</t>
  </si>
  <si>
    <t>İç Mimarlık ve Çevre Tasarımı
İnşaat Mühendisliği</t>
  </si>
  <si>
    <t>Tüm Bölümler</t>
  </si>
  <si>
    <t>YGS-4</t>
  </si>
  <si>
    <t>Diyaliz</t>
  </si>
  <si>
    <t>2016-2017 
TABAN PUANLARI</t>
  </si>
  <si>
    <t>SÖZ</t>
  </si>
  <si>
    <t>Tel: 0 342 211 8080-1901</t>
  </si>
  <si>
    <t>2016-2017
ösys</t>
  </si>
  <si>
    <t>2015-2016 ösys</t>
  </si>
  <si>
    <t>2014-2015 ösys</t>
  </si>
  <si>
    <t>2013-2014 ösys</t>
  </si>
  <si>
    <t>2011-2012 ösys</t>
  </si>
  <si>
    <t>2010-2011 ösys</t>
  </si>
  <si>
    <t>DİYALİZ</t>
  </si>
  <si>
    <t>​Denizbank Gaziantep Ticari Merkez Şube​ Iban Numaraları
IBAN NO : ​TR10 0013 4000 0054 5847 6000 01</t>
  </si>
  <si>
    <t>Finansbank İpek yolu Şubesi için Iban Numaraları
IBAN NO:TR24 0011 1000 0000 0065 3381 12</t>
  </si>
  <si>
    <t>İlk ve Acil Yardım,  Diyaliz</t>
  </si>
  <si>
    <t>Anestezi, Diyaliz</t>
  </si>
  <si>
    <t>Anestezi, İlk ve Acil Yardım</t>
  </si>
  <si>
    <t>Asıl olarak kazananlardan kayıt yaptırmayan öğrenciler yerine yedek olarak kazananların ilanı</t>
  </si>
  <si>
    <r>
      <t>TM 2 /
 TM 3</t>
    </r>
    <r>
      <rPr>
        <sz val="8"/>
        <color rgb="FFFF0000"/>
        <rFont val="Calibri"/>
        <family val="2"/>
        <charset val="162"/>
        <scheme val="minor"/>
      </rPr>
      <t>(2015 ve sonrası)</t>
    </r>
  </si>
  <si>
    <r>
      <t>TS 1 / 
TS 2</t>
    </r>
    <r>
      <rPr>
        <sz val="8"/>
        <color rgb="FFFF0000"/>
        <rFont val="Calibri"/>
        <family val="2"/>
        <charset val="162"/>
        <scheme val="minor"/>
      </rPr>
      <t>(2016 ve sonrası)</t>
    </r>
  </si>
  <si>
    <r>
      <t>TM 2 /
 TM 3</t>
    </r>
    <r>
      <rPr>
        <sz val="8"/>
        <color rgb="FFFF0000"/>
        <rFont val="Calibri"/>
        <family val="2"/>
        <charset val="162"/>
        <scheme val="minor"/>
      </rPr>
      <t>(2016 ve sonrası)</t>
    </r>
  </si>
  <si>
    <t xml:space="preserve">Taban Puan </t>
  </si>
  <si>
    <t>2017-2018ÖSYS</t>
  </si>
  <si>
    <t>262,15252</t>
  </si>
  <si>
    <t>350,73220</t>
  </si>
  <si>
    <t>333,66139</t>
  </si>
  <si>
    <t>294,74064</t>
  </si>
  <si>
    <t>283,89036</t>
  </si>
  <si>
    <t>229,31800</t>
  </si>
  <si>
    <r>
      <rPr>
        <sz val="14"/>
        <color rgb="FF000000"/>
        <rFont val="Calibri"/>
        <family val="2"/>
        <charset val="162"/>
      </rPr>
      <t>271,31978</t>
    </r>
  </si>
  <si>
    <t>367,59073</t>
  </si>
  <si>
    <t>201,93179</t>
  </si>
  <si>
    <t>211,80785</t>
  </si>
  <si>
    <t>311,32420</t>
  </si>
  <si>
    <t>234,01043</t>
  </si>
  <si>
    <r>
      <rPr>
        <sz val="12"/>
        <color rgb="FF000000"/>
        <rFont val="Calibri"/>
        <family val="2"/>
        <charset val="162"/>
      </rPr>
      <t>201,67465</t>
    </r>
  </si>
  <si>
    <r>
      <rPr>
        <sz val="12"/>
        <color rgb="FF000000"/>
        <rFont val="Calibri"/>
        <family val="2"/>
        <charset val="162"/>
      </rPr>
      <t>250,97515</t>
    </r>
  </si>
  <si>
    <t>246,41456</t>
  </si>
  <si>
    <t>245,70774</t>
  </si>
  <si>
    <t>203,64886</t>
  </si>
  <si>
    <t>211,44844</t>
  </si>
  <si>
    <t>212,64458</t>
  </si>
  <si>
    <t>218,27475</t>
  </si>
  <si>
    <t>221,97756</t>
  </si>
  <si>
    <t>189,75730</t>
  </si>
  <si>
    <t>258,59025</t>
  </si>
  <si>
    <r>
      <t>EĞİTİM FAKÜLTESİ</t>
    </r>
    <r>
      <rPr>
        <sz val="11"/>
        <color theme="1"/>
        <rFont val="Times New Roman"/>
        <family val="1"/>
        <charset val="162"/>
      </rPr>
      <t> </t>
    </r>
  </si>
  <si>
    <t xml:space="preserve">Mimarlık </t>
  </si>
  <si>
    <t xml:space="preserve">Hukuk Fakültesi </t>
  </si>
  <si>
    <t xml:space="preserve">Elektrik- Elektronik Mühendisliği (İngilizce) </t>
  </si>
  <si>
    <t xml:space="preserve">İnşaat Mühendisliği (İngilizce) </t>
  </si>
  <si>
    <t xml:space="preserve">Fizyoterapi ve Rehabilitasyon </t>
  </si>
  <si>
    <t xml:space="preserve">Sağlık Bilimleri Fakültesi/Yüksekokulu </t>
  </si>
  <si>
    <r>
      <t xml:space="preserve">YGS-4 /TS-1 </t>
    </r>
    <r>
      <rPr>
        <sz val="8"/>
        <color rgb="FFFF0000"/>
        <rFont val="Times New Roman"/>
        <family val="1"/>
        <charset val="162"/>
      </rPr>
      <t>(2017 ve sonrası)</t>
    </r>
  </si>
  <si>
    <t xml:space="preserve"> YÜKSEKÖĞRETİM KURUMLARINDA ÖNLİSANS VE LİSANS DÜZEYİNDEKİ PROGRAMLAR ARASINDA GEÇİŞ, ÇİFT ANADAL, YAN DAL İLE 
KURUMLAR ARASI KREDİ TRANSFERİ YAPILMASI ESASLARINA İLİŞKİN YÖNETMELİK ESASINA GÖRE
2017-2018 EĞİTİM ÖĞRETİM YILI GÜZ DÖNEMİ
YATAY GEÇİŞ KONTENJANLARI</t>
  </si>
  <si>
    <t>Tel: 0 342 211 8080-1501</t>
  </si>
  <si>
    <t>2018-2019ÖSYS</t>
  </si>
  <si>
    <t>SAĞLIK BİLİMLERİ
 FAKÜLTESİ</t>
  </si>
  <si>
    <r>
      <t xml:space="preserve">MF 4 / SAY </t>
    </r>
    <r>
      <rPr>
        <sz val="9"/>
        <color rgb="FFFF0000"/>
        <rFont val="Arial"/>
        <family val="2"/>
        <charset val="162"/>
      </rPr>
      <t>(2018 ve sonrası)</t>
    </r>
  </si>
  <si>
    <t>İLETİŞİM FAKÜLTESİ</t>
  </si>
  <si>
    <t>Radyo ve Televizyon</t>
  </si>
  <si>
    <r>
      <t xml:space="preserve">YGS 3 </t>
    </r>
    <r>
      <rPr>
        <b/>
        <sz val="9"/>
        <color theme="1"/>
        <rFont val="Times"/>
        <family val="1"/>
      </rPr>
      <t>/</t>
    </r>
    <r>
      <rPr>
        <sz val="9"/>
        <color theme="1"/>
        <rFont val="Times"/>
        <family val="1"/>
      </rPr>
      <t xml:space="preserve"> TYT </t>
    </r>
    <r>
      <rPr>
        <sz val="9"/>
        <color rgb="FFFF0000"/>
        <rFont val="Times"/>
        <family val="1"/>
      </rPr>
      <t>(2018 ve sonrası)</t>
    </r>
  </si>
  <si>
    <r>
      <t xml:space="preserve">YGS 2 </t>
    </r>
    <r>
      <rPr>
        <b/>
        <sz val="9"/>
        <color theme="1"/>
        <rFont val="Times"/>
        <family val="1"/>
      </rPr>
      <t>/</t>
    </r>
    <r>
      <rPr>
        <sz val="9"/>
        <color theme="1"/>
        <rFont val="Times"/>
        <family val="1"/>
      </rPr>
      <t xml:space="preserve"> TYT </t>
    </r>
    <r>
      <rPr>
        <sz val="9"/>
        <color rgb="FFFF0000"/>
        <rFont val="Times"/>
        <family val="1"/>
      </rPr>
      <t>(2018 ve sonrası)</t>
    </r>
  </si>
  <si>
    <r>
      <t>YGS 2</t>
    </r>
    <r>
      <rPr>
        <b/>
        <sz val="9"/>
        <color theme="1"/>
        <rFont val="Times"/>
        <family val="1"/>
      </rPr>
      <t xml:space="preserve"> / </t>
    </r>
    <r>
      <rPr>
        <sz val="9"/>
        <color theme="1"/>
        <rFont val="Times"/>
        <family val="1"/>
      </rPr>
      <t xml:space="preserve">TYT </t>
    </r>
    <r>
      <rPr>
        <sz val="9"/>
        <color rgb="FFFF0000"/>
        <rFont val="Times"/>
        <family val="1"/>
      </rPr>
      <t>(2018 ve sonrası)</t>
    </r>
  </si>
  <si>
    <r>
      <t>YGS 2</t>
    </r>
    <r>
      <rPr>
        <b/>
        <sz val="9"/>
        <color theme="1"/>
        <rFont val="Times"/>
        <family val="1"/>
      </rPr>
      <t xml:space="preserve"> /</t>
    </r>
    <r>
      <rPr>
        <sz val="9"/>
        <color theme="1"/>
        <rFont val="Times"/>
        <family val="1"/>
      </rPr>
      <t xml:space="preserve"> TYT </t>
    </r>
    <r>
      <rPr>
        <sz val="9"/>
        <color rgb="FFFF0000"/>
        <rFont val="Times"/>
        <family val="1"/>
      </rPr>
      <t>(2018 ve sonrası)</t>
    </r>
  </si>
  <si>
    <r>
      <t xml:space="preserve">YGS-2 </t>
    </r>
    <r>
      <rPr>
        <b/>
        <sz val="9"/>
        <color theme="1"/>
        <rFont val="Times"/>
        <family val="1"/>
      </rPr>
      <t>/</t>
    </r>
    <r>
      <rPr>
        <sz val="9"/>
        <color theme="1"/>
        <rFont val="Times"/>
        <family val="1"/>
      </rPr>
      <t xml:space="preserve"> MF-3 
</t>
    </r>
    <r>
      <rPr>
        <sz val="9"/>
        <color rgb="FFFF0000"/>
        <rFont val="Times"/>
        <family val="1"/>
      </rPr>
      <t>(2017 ve sonrası)</t>
    </r>
    <r>
      <rPr>
        <b/>
        <sz val="10"/>
        <rFont val="Times"/>
        <family val="1"/>
      </rPr>
      <t xml:space="preserve"> / </t>
    </r>
    <r>
      <rPr>
        <sz val="9"/>
        <rFont val="Times"/>
        <family val="1"/>
      </rPr>
      <t xml:space="preserve">
SAY</t>
    </r>
    <r>
      <rPr>
        <sz val="9"/>
        <color rgb="FFFF0000"/>
        <rFont val="Times"/>
        <family val="1"/>
      </rPr>
      <t xml:space="preserve">(2018 ve sonrası) </t>
    </r>
  </si>
  <si>
    <r>
      <t>YGS-2</t>
    </r>
    <r>
      <rPr>
        <b/>
        <sz val="9"/>
        <color theme="1"/>
        <rFont val="Times"/>
        <family val="1"/>
      </rPr>
      <t xml:space="preserve"> /</t>
    </r>
    <r>
      <rPr>
        <sz val="9"/>
        <color theme="1"/>
        <rFont val="Times"/>
        <family val="1"/>
      </rPr>
      <t xml:space="preserve"> MF-3 
</t>
    </r>
    <r>
      <rPr>
        <sz val="9"/>
        <color rgb="FFFF0000"/>
        <rFont val="Times"/>
        <family val="1"/>
      </rPr>
      <t>(2017 ve sonrası)</t>
    </r>
    <r>
      <rPr>
        <b/>
        <sz val="10"/>
        <rFont val="Times"/>
        <family val="1"/>
      </rPr>
      <t xml:space="preserve"> / </t>
    </r>
    <r>
      <rPr>
        <sz val="9"/>
        <rFont val="Times"/>
        <family val="1"/>
      </rPr>
      <t xml:space="preserve">
SAY</t>
    </r>
    <r>
      <rPr>
        <sz val="9"/>
        <color rgb="FFFF0000"/>
        <rFont val="Times"/>
        <family val="1"/>
      </rPr>
      <t xml:space="preserve">(2018 ve sonrası) </t>
    </r>
  </si>
  <si>
    <r>
      <t>YGS-2</t>
    </r>
    <r>
      <rPr>
        <b/>
        <sz val="9"/>
        <color theme="1"/>
        <rFont val="Times"/>
        <family val="1"/>
      </rPr>
      <t xml:space="preserve"> /</t>
    </r>
    <r>
      <rPr>
        <sz val="9"/>
        <color theme="1"/>
        <rFont val="Times"/>
        <family val="1"/>
      </rPr>
      <t xml:space="preserve"> MF-3 
</t>
    </r>
    <r>
      <rPr>
        <sz val="9"/>
        <color rgb="FFFF0000"/>
        <rFont val="Times"/>
        <family val="1"/>
      </rPr>
      <t>(2017 ve sonrası)</t>
    </r>
    <r>
      <rPr>
        <b/>
        <sz val="10"/>
        <rFont val="Times"/>
        <family val="1"/>
      </rPr>
      <t xml:space="preserve"> / </t>
    </r>
    <r>
      <rPr>
        <sz val="9"/>
        <rFont val="Times"/>
        <family val="1"/>
      </rPr>
      <t xml:space="preserve">
SAY </t>
    </r>
    <r>
      <rPr>
        <sz val="9"/>
        <color rgb="FFFF0000"/>
        <rFont val="Times"/>
        <family val="1"/>
      </rPr>
      <t xml:space="preserve">(2018 ve sonrası) </t>
    </r>
  </si>
  <si>
    <r>
      <t>TS-1</t>
    </r>
    <r>
      <rPr>
        <b/>
        <sz val="10"/>
        <color theme="1"/>
        <rFont val="Arial"/>
        <family val="2"/>
        <charset val="162"/>
      </rPr>
      <t xml:space="preserve"> / </t>
    </r>
    <r>
      <rPr>
        <sz val="10"/>
        <color theme="1"/>
        <rFont val="Arial"/>
        <family val="2"/>
        <charset val="162"/>
      </rPr>
      <t xml:space="preserve">TS-2
</t>
    </r>
    <r>
      <rPr>
        <sz val="8"/>
        <color rgb="FFFF0000"/>
        <rFont val="Arial"/>
        <family val="2"/>
        <charset val="162"/>
      </rPr>
      <t>(2015 ve sonrası)</t>
    </r>
    <r>
      <rPr>
        <b/>
        <sz val="10"/>
        <rFont val="Arial"/>
        <family val="2"/>
        <charset val="162"/>
      </rPr>
      <t xml:space="preserve"> /</t>
    </r>
    <r>
      <rPr>
        <sz val="10"/>
        <rFont val="Arial"/>
        <family val="2"/>
        <charset val="162"/>
      </rPr>
      <t xml:space="preserve"> </t>
    </r>
    <r>
      <rPr>
        <sz val="8"/>
        <color rgb="FFFF0000"/>
        <rFont val="Arial"/>
        <family val="2"/>
        <charset val="162"/>
      </rPr>
      <t xml:space="preserve">
</t>
    </r>
    <r>
      <rPr>
        <sz val="9"/>
        <rFont val="Arial"/>
        <family val="2"/>
        <charset val="162"/>
      </rPr>
      <t>SÖZ</t>
    </r>
    <r>
      <rPr>
        <sz val="8"/>
        <color rgb="FFFF0000"/>
        <rFont val="Arial"/>
        <family val="2"/>
        <charset val="162"/>
      </rPr>
      <t xml:space="preserve"> (2018 ve sonrası) </t>
    </r>
  </si>
  <si>
    <r>
      <t xml:space="preserve">TM 1 / 
EA </t>
    </r>
    <r>
      <rPr>
        <sz val="9"/>
        <color rgb="FFFF0000"/>
        <rFont val="Arial"/>
        <family val="2"/>
        <charset val="162"/>
      </rPr>
      <t xml:space="preserve">(2018 ve sonrası) </t>
    </r>
  </si>
  <si>
    <r>
      <t xml:space="preserve">TM 3 / 
EA </t>
    </r>
    <r>
      <rPr>
        <sz val="9"/>
        <color rgb="FFFF0000"/>
        <rFont val="Arial"/>
        <family val="2"/>
        <charset val="162"/>
      </rPr>
      <t xml:space="preserve">(2018 ve sonrası) </t>
    </r>
  </si>
  <si>
    <r>
      <t xml:space="preserve">TM 2 / 
EA </t>
    </r>
    <r>
      <rPr>
        <sz val="9"/>
        <color rgb="FFFF0000"/>
        <rFont val="Arial"/>
        <family val="2"/>
        <charset val="162"/>
      </rPr>
      <t xml:space="preserve">(2018 ve sonrası) </t>
    </r>
  </si>
  <si>
    <r>
      <t xml:space="preserve">TM-2  / TM-3
</t>
    </r>
    <r>
      <rPr>
        <sz val="8"/>
        <color rgb="FFFF0000"/>
        <rFont val="Arial"/>
        <family val="2"/>
        <charset val="162"/>
      </rPr>
      <t xml:space="preserve">(2015 ve sonrası) </t>
    </r>
    <r>
      <rPr>
        <b/>
        <sz val="9"/>
        <rFont val="Arial"/>
        <family val="2"/>
        <charset val="162"/>
      </rPr>
      <t xml:space="preserve">/ </t>
    </r>
    <r>
      <rPr>
        <sz val="8"/>
        <color rgb="FFFF0000"/>
        <rFont val="Arial"/>
        <family val="2"/>
        <charset val="162"/>
      </rPr>
      <t xml:space="preserve">
</t>
    </r>
    <r>
      <rPr>
        <sz val="9"/>
        <rFont val="Arial"/>
        <family val="2"/>
        <charset val="162"/>
      </rPr>
      <t>EA</t>
    </r>
    <r>
      <rPr>
        <sz val="8"/>
        <color rgb="FFFF0000"/>
        <rFont val="Arial"/>
        <family val="2"/>
        <charset val="162"/>
      </rPr>
      <t xml:space="preserve"> (2018 ve sonrası) </t>
    </r>
  </si>
  <si>
    <r>
      <rPr>
        <sz val="10"/>
        <color theme="1"/>
        <rFont val="Times New Roman"/>
        <family val="1"/>
        <charset val="162"/>
      </rPr>
      <t xml:space="preserve">YGS-5 / TS-1 </t>
    </r>
    <r>
      <rPr>
        <sz val="8"/>
        <color rgb="FFFF0000"/>
        <rFont val="Times New Roman"/>
        <family val="1"/>
        <charset val="162"/>
      </rPr>
      <t xml:space="preserve">(2017 ve sonrası) </t>
    </r>
    <r>
      <rPr>
        <b/>
        <sz val="9"/>
        <rFont val="Times New Roman"/>
        <family val="1"/>
        <charset val="162"/>
      </rPr>
      <t xml:space="preserve">/  </t>
    </r>
    <r>
      <rPr>
        <sz val="9"/>
        <rFont val="Times New Roman"/>
        <family val="1"/>
        <charset val="162"/>
      </rPr>
      <t xml:space="preserve">SÖZ  </t>
    </r>
    <r>
      <rPr>
        <sz val="8"/>
        <color rgb="FFFF0000"/>
        <rFont val="Times New Roman"/>
        <family val="1"/>
        <charset val="162"/>
      </rPr>
      <t xml:space="preserve">(2017 ve sonrası)  </t>
    </r>
  </si>
  <si>
    <r>
      <t xml:space="preserve">DİL-1 / DİL </t>
    </r>
    <r>
      <rPr>
        <sz val="8"/>
        <color rgb="FFFF0000"/>
        <rFont val="Times New Roman"/>
        <family val="1"/>
        <charset val="162"/>
      </rPr>
      <t>(2018 ve sonrası)</t>
    </r>
  </si>
  <si>
    <t>X&lt;=50 , 2kişi
51&lt;=x&lt;=100 , 3 kişi 
x&gt;=101, 4 kişi</t>
  </si>
  <si>
    <r>
      <rPr>
        <sz val="10"/>
        <rFont val="Arial"/>
        <family val="2"/>
        <charset val="162"/>
      </rPr>
      <t>SÖZ</t>
    </r>
    <r>
      <rPr>
        <sz val="10"/>
        <color rgb="FFFF0000"/>
        <rFont val="Arial"/>
        <family val="2"/>
        <charset val="162"/>
      </rPr>
      <t xml:space="preserve"> </t>
    </r>
  </si>
  <si>
    <t>Radyo, Televizyon ve Sinema</t>
  </si>
  <si>
    <t>sınavsız geçiş</t>
  </si>
  <si>
    <t xml:space="preserve">İletişim Fakültesi   </t>
  </si>
  <si>
    <t>Tel: 0 342 211 8080-1751</t>
  </si>
  <si>
    <r>
      <t xml:space="preserve">EA / 
SÖZ </t>
    </r>
    <r>
      <rPr>
        <sz val="9"/>
        <color rgb="FFFF0000"/>
        <rFont val="Times New Roman"/>
        <family val="1"/>
        <charset val="162"/>
      </rPr>
      <t>(2018 ve sonrası)</t>
    </r>
  </si>
  <si>
    <t>İlgili Puan Türü</t>
  </si>
  <si>
    <t>Başarı Sırası</t>
  </si>
  <si>
    <t>Hukuk programlarına yerleştirmede</t>
  </si>
  <si>
    <t>Eşit Ağırlık Puan Türünde</t>
  </si>
  <si>
    <t>En düşük 190 bininci</t>
  </si>
  <si>
    <t>Mühendislik programlarına yerleştirmede (Orman, Ziraat, Su Ürünleri Fakülteleri hariç, Ziraat Fakültesi Gıda Mühendisliği programı dâhil)</t>
  </si>
  <si>
    <t>Sayısal  Puan Türünde</t>
  </si>
  <si>
    <t>En düşük 300 bininci</t>
  </si>
  <si>
    <t>Mimarlık programlarına yerleştirmede</t>
  </si>
  <si>
    <t>Sayısal Puan Türünde</t>
  </si>
  <si>
    <t>En düşük 250 bininci</t>
  </si>
  <si>
    <t>Tıp programlarına yerleştirmede</t>
  </si>
  <si>
    <t>En düşük 50 bininci</t>
  </si>
  <si>
    <t>Tüm Öğretmenlikler (Rehberlik ve Psikolojik Danışmanlık-PDR Dahil) En Düşük 300 bininci</t>
  </si>
  <si>
    <t>Program Türü</t>
  </si>
  <si>
    <r>
      <rPr>
        <sz val="10"/>
        <color theme="1"/>
        <rFont val="Times New Roman"/>
        <family val="1"/>
        <charset val="162"/>
      </rPr>
      <t xml:space="preserve">YGS-5 / TS-1 </t>
    </r>
    <r>
      <rPr>
        <sz val="8"/>
        <color rgb="FFFF0000"/>
        <rFont val="Times New Roman"/>
        <family val="1"/>
        <charset val="162"/>
      </rPr>
      <t xml:space="preserve">(2017 ve sonrası) </t>
    </r>
    <r>
      <rPr>
        <b/>
        <sz val="9"/>
        <rFont val="Times New Roman"/>
        <family val="1"/>
        <charset val="162"/>
      </rPr>
      <t xml:space="preserve">/  </t>
    </r>
    <r>
      <rPr>
        <sz val="9"/>
        <rFont val="Times New Roman"/>
        <family val="1"/>
        <charset val="162"/>
      </rPr>
      <t xml:space="preserve">SÖZ  </t>
    </r>
    <r>
      <rPr>
        <sz val="8"/>
        <color rgb="FFFF0000"/>
        <rFont val="Times New Roman"/>
        <family val="1"/>
        <charset val="162"/>
      </rPr>
      <t xml:space="preserve">(2018 ve sonrası)  </t>
    </r>
  </si>
  <si>
    <r>
      <t xml:space="preserve">YGS-4 /TS-1 </t>
    </r>
    <r>
      <rPr>
        <sz val="8"/>
        <color rgb="FFFF0000"/>
        <rFont val="Times New Roman"/>
        <family val="1"/>
        <charset val="162"/>
      </rPr>
      <t xml:space="preserve">(2017 ve sonrası) / </t>
    </r>
    <r>
      <rPr>
        <sz val="10"/>
        <color theme="1"/>
        <rFont val="Times New Roman"/>
        <family val="1"/>
        <charset val="162"/>
      </rPr>
      <t>SÖZ</t>
    </r>
    <r>
      <rPr>
        <sz val="8"/>
        <color theme="1"/>
        <rFont val="Times New Roman"/>
        <family val="1"/>
        <charset val="162"/>
      </rPr>
      <t xml:space="preserve">  </t>
    </r>
    <r>
      <rPr>
        <sz val="8"/>
        <color rgb="FFFF0000"/>
        <rFont val="Times New Roman"/>
        <family val="1"/>
        <charset val="162"/>
      </rPr>
      <t xml:space="preserve">(2018 ve sonrası)  </t>
    </r>
  </si>
  <si>
    <t xml:space="preserve">2010-2011 
EĞİTİM-ÖĞRETİM YILI </t>
  </si>
  <si>
    <t xml:space="preserve">2011-2012 
EĞİTİM-ÖĞRETİM YILI                        </t>
  </si>
  <si>
    <t xml:space="preserve">2012-2013 
EĞİTİM-ÖĞRETİM YILI </t>
  </si>
  <si>
    <t xml:space="preserve">2013-2014 
EĞİTİM-ÖĞRETİM YILI </t>
  </si>
  <si>
    <t xml:space="preserve">2014-2015 
EĞİTİM-ÖĞRETİM YILI               </t>
  </si>
  <si>
    <t xml:space="preserve">2015-2016 
EĞİTİM-ÖĞRETİM YILI                  </t>
  </si>
  <si>
    <t xml:space="preserve">2016-2017 
EĞİTİM-ÖĞRETİM YILI                 </t>
  </si>
  <si>
    <t xml:space="preserve">2017-2018 
EĞİTİM-ÖĞRETİM YILI                 </t>
  </si>
  <si>
    <t xml:space="preserve">2018-2019 
EĞİTİM-ÖĞRETİM YILI                          </t>
  </si>
  <si>
    <t>DİL</t>
  </si>
  <si>
    <t>TS-1</t>
  </si>
  <si>
    <t>TS-2</t>
  </si>
  <si>
    <t>TM-3</t>
  </si>
  <si>
    <t>TM-2</t>
  </si>
  <si>
    <t>TM-1</t>
  </si>
  <si>
    <t>MF-4</t>
  </si>
  <si>
    <t>MF-3</t>
  </si>
  <si>
    <t>YGS-2</t>
  </si>
  <si>
    <t>YGS-3</t>
  </si>
  <si>
    <t>TYT</t>
  </si>
  <si>
    <t>2013-2014
EĞİTİM-ÖĞRETİM YILI</t>
  </si>
  <si>
    <t>2014-2015
EĞİTİM-ÖĞRETİM YILI</t>
  </si>
  <si>
    <t>2015-2016
EĞİTİM-ÖĞRETİM YILI</t>
  </si>
  <si>
    <t>2016-2017
EĞİTİM-ÖĞRETİM YILI</t>
  </si>
  <si>
    <t>2017-2018
EĞİTİM-ÖĞRETİM YILI</t>
  </si>
  <si>
    <t>2018-2019
EĞİTİM-ÖĞRETİM YILI</t>
  </si>
  <si>
    <t xml:space="preserve">e-mail:turgay.bozan@hku.edu.tr  </t>
  </si>
  <si>
    <t>İLETİŞİM  FAKÜLTESİ</t>
  </si>
  <si>
    <t>Özel Eğitim Öğretmenliği  
Okul Öncesi Öğretmenliği
Sınıf Öğretmenliği
Rehberlik ve Psikolojik Danışmanlık
Siyaset Bilimi ve Uluslararası ilişkiler</t>
  </si>
  <si>
    <t xml:space="preserve">·         Başvuru Formu </t>
  </si>
  <si>
    <t xml:space="preserve">·         Güncel Tarihli Öğrenci Belgesi </t>
  </si>
  <si>
    <t>·         ÖSYM sınavına girdiği yıla ait sonuç belgesi</t>
  </si>
  <si>
    <t>·         ÖSYM sınavına girdiği yıla ait detaylı sonuç belgesi</t>
  </si>
  <si>
    <t>·         Nüfus Cüzdanı Sureti</t>
  </si>
  <si>
    <t>·         İkametgâh Belgesi (e-devlet)</t>
  </si>
  <si>
    <t>·         6 adet fotoğraf</t>
  </si>
  <si>
    <t>·         Öğrenim ücreti makbuzu</t>
  </si>
  <si>
    <t xml:space="preserve">·         2 Adet Güncel Tarihli  Onaylı not durum belgesi (Transkript) </t>
  </si>
  <si>
    <t xml:space="preserve">·         2 Adet Güncel Tarihli Onaylı müfredat ve ders içerikleri </t>
  </si>
  <si>
    <t xml:space="preserve">·         Güncel Tarihli Disiplin cezası almamış olduğunuza ilişkin belge </t>
  </si>
  <si>
    <t>·         İkametgâh Belgesi(e-devlet)</t>
  </si>
  <si>
    <t>·         İkametgâh Belgesi</t>
  </si>
  <si>
    <r>
      <rPr>
        <sz val="10"/>
        <rFont val="Times New Roman"/>
        <family val="1"/>
        <charset val="162"/>
      </rPr>
      <t>SÖZ</t>
    </r>
    <r>
      <rPr>
        <sz val="10"/>
        <color rgb="FFFF0000"/>
        <rFont val="Times New Roman"/>
        <family val="1"/>
        <charset val="162"/>
      </rPr>
      <t xml:space="preserve"> </t>
    </r>
  </si>
  <si>
    <r>
      <t xml:space="preserve">Kurum İçi </t>
    </r>
    <r>
      <rPr>
        <b/>
        <sz val="10"/>
        <color rgb="FFFF0000"/>
        <rFont val="Times New Roman"/>
        <family val="1"/>
        <charset val="162"/>
      </rPr>
      <t xml:space="preserve">  </t>
    </r>
  </si>
  <si>
    <t>Tel:0 342 211 8080 - 1831</t>
  </si>
  <si>
    <t>İİSBF Tüm bölümleri</t>
  </si>
  <si>
    <t>Tel:0 342 211 8080-1330</t>
  </si>
  <si>
    <t>e-mail: faruk.ozbay@hku.edu.tr</t>
  </si>
  <si>
    <r>
      <t xml:space="preserve">·         Daha önce Ek Madde 1 ile geçiş yapmadığına dair belge </t>
    </r>
    <r>
      <rPr>
        <sz val="11"/>
        <color theme="1"/>
        <rFont val="Times New Roman"/>
        <family val="1"/>
        <charset val="162"/>
      </rPr>
      <t>(Ön lisans GNO başvuruları hariç)</t>
    </r>
  </si>
  <si>
    <t>NOT: Başvuruda beyan edilen belgelerin asılları teyit edilmediğinde ve 
eksik evrak teslimi yapıldığında kayıt işlemi yapılmayacaktır.</t>
  </si>
  <si>
    <t>·         Yatay geçişe engel olmadığına dair belge</t>
  </si>
  <si>
    <t>2019-2020ÖSYS</t>
  </si>
  <si>
    <t>2019-2020
EĞİTİM-ÖĞRETİM YILI</t>
  </si>
  <si>
    <t>·         Lise Mezuniyet Belgesi (e-devlet)</t>
  </si>
  <si>
    <r>
      <rPr>
        <b/>
        <sz val="16"/>
        <color rgb="FF002060"/>
        <rFont val="Times New Roman"/>
        <family val="1"/>
        <charset val="162"/>
      </rPr>
      <t>Aynı Eşdeğer Düzeyde Programlara Yatay Geçiş
Kesin Kayıt İçin Gerekli Belgeler</t>
    </r>
    <r>
      <rPr>
        <b/>
        <sz val="16"/>
        <color rgb="FFFF0000"/>
        <rFont val="Times New Roman"/>
        <family val="1"/>
        <charset val="162"/>
      </rPr>
      <t xml:space="preserve">
</t>
    </r>
    <r>
      <rPr>
        <b/>
        <sz val="10"/>
        <color rgb="FF00B0F0"/>
        <rFont val="Times New Roman"/>
        <family val="1"/>
        <charset val="162"/>
      </rPr>
      <t>(Meslek Yüksekokulu Programları için  Yurt İçi ve Yurt Dışından Başvuru Yapanlar)</t>
    </r>
  </si>
  <si>
    <r>
      <rPr>
        <b/>
        <sz val="16"/>
        <color rgb="FF002060"/>
        <rFont val="Times New Roman"/>
        <family val="1"/>
        <charset val="162"/>
      </rPr>
      <t>Ek Madde Kapsamında Yatay Geçiş
Kesin Kayıt İçin Gerekli Belgeler</t>
    </r>
    <r>
      <rPr>
        <b/>
        <sz val="16"/>
        <color rgb="FFFF0000"/>
        <rFont val="Times New Roman"/>
        <family val="1"/>
        <charset val="162"/>
      </rPr>
      <t xml:space="preserve">
</t>
    </r>
    <r>
      <rPr>
        <b/>
        <sz val="10"/>
        <color rgb="FF0070C0"/>
        <rFont val="Times New Roman"/>
        <family val="1"/>
        <charset val="162"/>
      </rPr>
      <t>(Yurt İçinden Başvuru Yapanlar)</t>
    </r>
  </si>
  <si>
    <t>Tel: 0 342 211 8080-1201</t>
  </si>
  <si>
    <t xml:space="preserve">2019-2020 
EĞİTİM-ÖĞRETİM YILI                  </t>
  </si>
  <si>
    <t>SAĞLIK BİLİMLERİ FAKÜLTESİ</t>
  </si>
  <si>
    <t>FAKÜLTE/BÖLÜM</t>
  </si>
  <si>
    <r>
      <t>·         İlk ve Acil Yardım(Paramedik)  bölümü için heyet raporu zorunludur.</t>
    </r>
    <r>
      <rPr>
        <sz val="10"/>
        <color theme="1"/>
        <rFont val="Times New Roman"/>
        <family val="1"/>
        <charset val="162"/>
      </rPr>
      <t>(2018 öncesi giriş yapan öğrenciler için)</t>
    </r>
  </si>
  <si>
    <t xml:space="preserve">·         Yatay geçişe engel olmadığına dair belge </t>
  </si>
  <si>
    <t>Tel: 0 342 211 8080-2201</t>
  </si>
  <si>
    <t>SAĞLIK BİLİMLERİ FAKÜLTESİ/YÜKSEKOKULU</t>
  </si>
  <si>
    <t>FAKÜLTE/YÜKSEOKUL ADI</t>
  </si>
  <si>
    <t xml:space="preserve">GÜZEL SANATLAR
VE
MİMARLIK FAKÜLTESİ  </t>
  </si>
  <si>
    <t xml:space="preserve">İKTİSADİ İDARİ
VE
SOSYAL BİLİMLER FAKÜLTESİ </t>
  </si>
  <si>
    <t>Kurum içi yatay geçiş yapmak isteyen üniversitemiz öğrencilerinin genel not ortalaması en az 2,50 olmalıdır.</t>
  </si>
  <si>
    <r>
      <rPr>
        <b/>
        <sz val="26"/>
        <color theme="0"/>
        <rFont val="Times New Roman"/>
        <family val="1"/>
        <charset val="162"/>
      </rPr>
      <t>HASAN KALYONCU ÜNİVERSİTESİ</t>
    </r>
    <r>
      <rPr>
        <b/>
        <sz val="24"/>
        <color theme="0"/>
        <rFont val="Times New Roman"/>
        <family val="1"/>
        <charset val="162"/>
      </rPr>
      <t xml:space="preserve">
</t>
    </r>
    <r>
      <rPr>
        <b/>
        <sz val="20"/>
        <color theme="0"/>
        <rFont val="Times New Roman"/>
        <family val="1"/>
        <charset val="162"/>
      </rPr>
      <t>KURUM İÇİ KONTENJANLAR VE FAKÜLTE/YÜKSEKOKUL KRİTERLERİ</t>
    </r>
  </si>
  <si>
    <t>2019-2020
ÖSYM Kont.</t>
  </si>
  <si>
    <r>
      <t xml:space="preserve">TM 1 / EA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</si>
  <si>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t>TM 1 / EA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</si>
  <si>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t>TM 3 / EA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</si>
  <si>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t>TM 2 / EA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</si>
  <si>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t xml:space="preserve">TM 3 / EA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</si>
  <si>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t xml:space="preserve">TM 2 / EA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</si>
  <si>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rPr>
        <sz val="10"/>
        <color theme="1"/>
        <rFont val="Times New Roman"/>
        <family val="1"/>
        <charset val="162"/>
      </rPr>
      <t>MF 4 / SAY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(2018 ve sonrası)</t>
    </r>
  </si>
  <si>
    <r>
      <t>TM-2  / TM-3</t>
    </r>
    <r>
      <rPr>
        <sz val="8"/>
        <color rgb="FFFF0000"/>
        <rFont val="Times New Roman"/>
        <family val="1"/>
        <charset val="162"/>
      </rPr>
      <t>(2015 ve sonrası)</t>
    </r>
    <r>
      <rPr>
        <sz val="10"/>
        <color theme="1"/>
        <rFont val="Times New Roman"/>
        <family val="1"/>
        <charset val="162"/>
      </rPr>
      <t xml:space="preserve"> / 
EA</t>
    </r>
    <r>
      <rPr>
        <sz val="10"/>
        <color rgb="FFFF0000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</si>
  <si>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t>TS-1</t>
    </r>
    <r>
      <rPr>
        <b/>
        <sz val="10"/>
        <color theme="1"/>
        <rFont val="Times New Roman"/>
        <family val="1"/>
        <charset val="162"/>
      </rPr>
      <t xml:space="preserve"> / </t>
    </r>
    <r>
      <rPr>
        <sz val="10"/>
        <color theme="1"/>
        <rFont val="Times New Roman"/>
        <family val="1"/>
        <charset val="162"/>
      </rPr>
      <t xml:space="preserve">TS-2 </t>
    </r>
    <r>
      <rPr>
        <sz val="8"/>
        <color rgb="FFFF0000"/>
        <rFont val="Times New Roman"/>
        <family val="1"/>
        <charset val="162"/>
      </rPr>
      <t>(2015 ve sonrası)</t>
    </r>
    <r>
      <rPr>
        <b/>
        <sz val="10"/>
        <rFont val="Times New Roman"/>
        <family val="1"/>
        <charset val="162"/>
      </rPr>
      <t xml:space="preserve"> /</t>
    </r>
    <r>
      <rPr>
        <sz val="10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 xml:space="preserve">
</t>
    </r>
    <r>
      <rPr>
        <sz val="9"/>
        <rFont val="Times New Roman"/>
        <family val="1"/>
        <charset val="162"/>
      </rPr>
      <t>SÖZ</t>
    </r>
    <r>
      <rPr>
        <sz val="8"/>
        <color rgb="FFFF0000"/>
        <rFont val="Times New Roman"/>
        <family val="1"/>
        <charset val="162"/>
      </rPr>
      <t xml:space="preserve"> (2018 ve sonrası) </t>
    </r>
  </si>
  <si>
    <r>
      <rPr>
        <sz val="10"/>
        <color theme="1"/>
        <rFont val="Times New Roman"/>
        <family val="1"/>
        <charset val="162"/>
      </rPr>
      <t xml:space="preserve">MF 4 / SAY </t>
    </r>
    <r>
      <rPr>
        <sz val="8"/>
        <color rgb="FFFF0000"/>
        <rFont val="Times New Roman"/>
        <family val="1"/>
        <charset val="162"/>
      </rPr>
      <t>(2018 ve sonrası)</t>
    </r>
  </si>
  <si>
    <r>
      <rPr>
        <sz val="10"/>
        <color theme="1"/>
        <rFont val="Times New Roman"/>
        <family val="1"/>
        <charset val="162"/>
      </rPr>
      <t>YGS-2</t>
    </r>
    <r>
      <rPr>
        <b/>
        <sz val="10"/>
        <color theme="1"/>
        <rFont val="Times New Roman"/>
        <family val="1"/>
        <charset val="162"/>
      </rPr>
      <t xml:space="preserve"> /</t>
    </r>
    <r>
      <rPr>
        <sz val="10"/>
        <color theme="1"/>
        <rFont val="Times New Roman"/>
        <family val="1"/>
        <charset val="162"/>
      </rPr>
      <t xml:space="preserve"> MF-3 </t>
    </r>
    <r>
      <rPr>
        <sz val="8"/>
        <color rgb="FFFF0000"/>
        <rFont val="Times New Roman"/>
        <family val="1"/>
        <charset val="162"/>
      </rPr>
      <t>(2017 ve sonrası)</t>
    </r>
    <r>
      <rPr>
        <b/>
        <sz val="8"/>
        <rFont val="Times New Roman"/>
        <family val="1"/>
        <charset val="162"/>
      </rPr>
      <t xml:space="preserve"> / </t>
    </r>
    <r>
      <rPr>
        <sz val="8"/>
        <rFont val="Times New Roman"/>
        <family val="1"/>
        <charset val="162"/>
      </rPr>
      <t xml:space="preserve">
</t>
    </r>
    <r>
      <rPr>
        <sz val="10"/>
        <rFont val="Times New Roman"/>
        <family val="1"/>
        <charset val="162"/>
      </rPr>
      <t>SAY</t>
    </r>
    <r>
      <rPr>
        <sz val="8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</si>
  <si>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rPr>
        <sz val="10"/>
        <color theme="1"/>
        <rFont val="Times New Roman"/>
        <family val="1"/>
        <charset val="162"/>
      </rPr>
      <t xml:space="preserve">YGS-2 </t>
    </r>
    <r>
      <rPr>
        <b/>
        <sz val="10"/>
        <color theme="1"/>
        <rFont val="Times New Roman"/>
        <family val="1"/>
        <charset val="162"/>
      </rPr>
      <t>/</t>
    </r>
    <r>
      <rPr>
        <sz val="10"/>
        <color theme="1"/>
        <rFont val="Times New Roman"/>
        <family val="1"/>
        <charset val="162"/>
      </rPr>
      <t xml:space="preserve"> MF-3 </t>
    </r>
    <r>
      <rPr>
        <sz val="8"/>
        <color rgb="FFFF0000"/>
        <rFont val="Times New Roman"/>
        <family val="1"/>
        <charset val="162"/>
      </rPr>
      <t>(2017 ve sonrası)</t>
    </r>
    <r>
      <rPr>
        <b/>
        <sz val="8"/>
        <rFont val="Times New Roman"/>
        <family val="1"/>
        <charset val="162"/>
      </rPr>
      <t xml:space="preserve"> / </t>
    </r>
    <r>
      <rPr>
        <sz val="8"/>
        <rFont val="Times New Roman"/>
        <family val="1"/>
        <charset val="162"/>
      </rPr>
      <t xml:space="preserve">
</t>
    </r>
    <r>
      <rPr>
        <sz val="10"/>
        <rFont val="Times New Roman"/>
        <family val="1"/>
        <charset val="162"/>
      </rPr>
      <t>SAY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</si>
  <si>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rPr>
        <sz val="10"/>
        <color theme="1"/>
        <rFont val="Times New Roman"/>
        <family val="1"/>
        <charset val="162"/>
      </rPr>
      <t>YGS-2</t>
    </r>
    <r>
      <rPr>
        <b/>
        <sz val="10"/>
        <color theme="1"/>
        <rFont val="Times New Roman"/>
        <family val="1"/>
        <charset val="162"/>
      </rPr>
      <t xml:space="preserve"> /</t>
    </r>
    <r>
      <rPr>
        <sz val="10"/>
        <color theme="1"/>
        <rFont val="Times New Roman"/>
        <family val="1"/>
        <charset val="162"/>
      </rPr>
      <t xml:space="preserve"> MF-3 </t>
    </r>
    <r>
      <rPr>
        <sz val="8"/>
        <color rgb="FFFF0000"/>
        <rFont val="Times New Roman"/>
        <family val="1"/>
        <charset val="162"/>
      </rPr>
      <t>(2017 ve sonrası)</t>
    </r>
    <r>
      <rPr>
        <b/>
        <sz val="8"/>
        <rFont val="Times New Roman"/>
        <family val="1"/>
        <charset val="162"/>
      </rPr>
      <t xml:space="preserve"> / </t>
    </r>
    <r>
      <rPr>
        <sz val="8"/>
        <rFont val="Times New Roman"/>
        <family val="1"/>
        <charset val="162"/>
      </rPr>
      <t xml:space="preserve">
</t>
    </r>
    <r>
      <rPr>
        <sz val="10"/>
        <rFont val="Times New Roman"/>
        <family val="1"/>
        <charset val="162"/>
      </rPr>
      <t>SAY</t>
    </r>
    <r>
      <rPr>
        <sz val="8"/>
        <color rgb="FFFF0000"/>
        <rFont val="Times New Roman"/>
        <family val="1"/>
        <charset val="162"/>
      </rPr>
      <t xml:space="preserve">(2018 ve sonrası) </t>
    </r>
  </si>
  <si>
    <r>
      <rPr>
        <sz val="10"/>
        <color theme="1"/>
        <rFont val="Times New Roman"/>
        <family val="1"/>
        <charset val="162"/>
      </rPr>
      <t xml:space="preserve">YGS 3 </t>
    </r>
    <r>
      <rPr>
        <b/>
        <sz val="10"/>
        <color theme="1"/>
        <rFont val="Times New Roman"/>
        <family val="1"/>
        <charset val="162"/>
      </rPr>
      <t>/</t>
    </r>
    <r>
      <rPr>
        <sz val="10"/>
        <color theme="1"/>
        <rFont val="Times New Roman"/>
        <family val="1"/>
        <charset val="162"/>
      </rPr>
      <t xml:space="preserve"> TYT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(2018 ve sonrası)</t>
    </r>
  </si>
  <si>
    <r>
      <rPr>
        <sz val="10"/>
        <color theme="1"/>
        <rFont val="Times New Roman"/>
        <family val="1"/>
        <charset val="162"/>
      </rPr>
      <t xml:space="preserve">YGS 2 </t>
    </r>
    <r>
      <rPr>
        <b/>
        <sz val="10"/>
        <color theme="1"/>
        <rFont val="Times New Roman"/>
        <family val="1"/>
        <charset val="162"/>
      </rPr>
      <t>/</t>
    </r>
    <r>
      <rPr>
        <sz val="10"/>
        <color theme="1"/>
        <rFont val="Times New Roman"/>
        <family val="1"/>
        <charset val="162"/>
      </rPr>
      <t xml:space="preserve"> TYT</t>
    </r>
    <r>
      <rPr>
        <sz val="9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(2018 ve sonrası)</t>
    </r>
  </si>
  <si>
    <r>
      <rPr>
        <sz val="10"/>
        <color theme="1"/>
        <rFont val="Times New Roman"/>
        <family val="1"/>
        <charset val="162"/>
      </rPr>
      <t>YGS 2</t>
    </r>
    <r>
      <rPr>
        <b/>
        <sz val="10"/>
        <color theme="1"/>
        <rFont val="Times New Roman"/>
        <family val="1"/>
        <charset val="162"/>
      </rPr>
      <t xml:space="preserve"> / </t>
    </r>
    <r>
      <rPr>
        <sz val="10"/>
        <color theme="1"/>
        <rFont val="Times New Roman"/>
        <family val="1"/>
        <charset val="162"/>
      </rPr>
      <t>TYT</t>
    </r>
    <r>
      <rPr>
        <sz val="9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(2018 ve sonrası)</t>
    </r>
  </si>
  <si>
    <r>
      <rPr>
        <sz val="10"/>
        <color theme="1"/>
        <rFont val="Times New Roman"/>
        <family val="1"/>
        <charset val="162"/>
      </rPr>
      <t>YGS 2</t>
    </r>
    <r>
      <rPr>
        <b/>
        <sz val="10"/>
        <color theme="1"/>
        <rFont val="Times New Roman"/>
        <family val="1"/>
        <charset val="162"/>
      </rPr>
      <t xml:space="preserve"> /</t>
    </r>
    <r>
      <rPr>
        <sz val="10"/>
        <color theme="1"/>
        <rFont val="Times New Roman"/>
        <family val="1"/>
        <charset val="162"/>
      </rPr>
      <t xml:space="preserve"> TYT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(2018 ve sonrası)</t>
    </r>
  </si>
  <si>
    <t>Öğrencinin adı soyadı ve TC numarası yazılmalıdır.</t>
  </si>
  <si>
    <t>Radyo Televiyon ve Sinema
Güzel Sanatlar ve Mimarlık Fakültesi</t>
  </si>
  <si>
    <t>Görsel İletişim Tasarımı
Güzel Sanatlar ve Mimarlık Fakültesi</t>
  </si>
  <si>
    <t>Eğitim Fakültesi Bölümleri</t>
  </si>
  <si>
    <t>Eğitim Fakültesi Bölümleri
Psikoloji</t>
  </si>
  <si>
    <t>Sağlık Bilimleri Fakültesi ile Mühendislik Fakültesi</t>
  </si>
  <si>
    <t>e-mail: sema.uzak@hku.edu.tr</t>
  </si>
  <si>
    <t xml:space="preserve">e-mail: buket.yavas@hku.edu.tr  </t>
  </si>
  <si>
    <t>e-mail:mirza.kina@hku.edu.tr</t>
  </si>
  <si>
    <t xml:space="preserve">e-mail: suleyman.baritli@hku.edu.tr </t>
  </si>
  <si>
    <t>2020-2021ÖSYS</t>
  </si>
  <si>
    <t>2020-2021
EĞİTİM-ÖĞRETİM YILI</t>
  </si>
  <si>
    <r>
      <rPr>
        <sz val="10"/>
        <color theme="1"/>
        <rFont val="Times New Roman"/>
        <family val="1"/>
        <charset val="162"/>
      </rPr>
      <t>SAY</t>
    </r>
    <r>
      <rPr>
        <sz val="8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(2020 ve sonrası)</t>
    </r>
  </si>
  <si>
    <r>
      <rPr>
        <sz val="10"/>
        <color theme="1"/>
        <rFont val="Times New Roman"/>
        <family val="1"/>
        <charset val="162"/>
      </rPr>
      <t>TYT</t>
    </r>
    <r>
      <rPr>
        <sz val="9"/>
        <color theme="1"/>
        <rFont val="Times New Roman"/>
        <family val="1"/>
        <charset val="162"/>
      </rPr>
      <t xml:space="preserve"> </t>
    </r>
    <r>
      <rPr>
        <sz val="8"/>
        <color rgb="FFFF0000"/>
        <rFont val="Times New Roman"/>
        <family val="1"/>
        <charset val="162"/>
      </rPr>
      <t>(2020 ve sonrası)</t>
    </r>
  </si>
  <si>
    <t>Bankacılık ve Sigortacılık</t>
  </si>
  <si>
    <t>Yazılım Mühendisliği (İngilizce)</t>
  </si>
  <si>
    <t xml:space="preserve">2020-2021
EĞİTİM-ÖĞRETİM YILI                  </t>
  </si>
  <si>
    <t xml:space="preserve">Yazılım Mühendisliği (İngilizce)  </t>
  </si>
  <si>
    <t>317,69727</t>
  </si>
  <si>
    <t>305,36735</t>
  </si>
  <si>
    <t>312,55555</t>
  </si>
  <si>
    <t>232,51702</t>
  </si>
  <si>
    <t>353,36387</t>
  </si>
  <si>
    <t>304,31121</t>
  </si>
  <si>
    <t>276,31029</t>
  </si>
  <si>
    <t>246,95987</t>
  </si>
  <si>
    <t>282,24298</t>
  </si>
  <si>
    <t>237,46444</t>
  </si>
  <si>
    <t>230,01140</t>
  </si>
  <si>
    <t>226,95022</t>
  </si>
  <si>
    <t>214,82709</t>
  </si>
  <si>
    <t>299,38971</t>
  </si>
  <si>
    <t>285,47343</t>
  </si>
  <si>
    <t>286,02263</t>
  </si>
  <si>
    <t>283,46533</t>
  </si>
  <si>
    <t>243,19706</t>
  </si>
  <si>
    <t>243,71152</t>
  </si>
  <si>
    <t>269,80140</t>
  </si>
  <si>
    <t>188,20866</t>
  </si>
  <si>
    <t>241,23619</t>
  </si>
  <si>
    <t>221,40721</t>
  </si>
  <si>
    <t>218,77297</t>
  </si>
  <si>
    <t>245,82070</t>
  </si>
  <si>
    <r>
      <t>·         Hazırlık sınıfı ve/veya eşdeğer yabancı dil sınavlarından başarı belgesi (</t>
    </r>
    <r>
      <rPr>
        <sz val="12"/>
        <color rgb="FFFF0000"/>
        <rFont val="Times New Roman"/>
        <family val="1"/>
        <charset val="162"/>
      </rPr>
      <t xml:space="preserve"> Dip not:</t>
    </r>
    <r>
      <rPr>
        <sz val="12"/>
        <color theme="1"/>
        <rFont val="Times New Roman"/>
        <family val="1"/>
        <charset val="162"/>
      </rPr>
      <t xml:space="preserve"> "İnşaat Mühendisliği, Elektrik-Elektronik Mühendisliği, Bilgisayar Mühendisliği, Yazılım Mühendisliği ile Siyaset Bilimi ve Uluslararası İlişkiler, Uluslararası Ticaret ve Lojistik Bölümü ile İngilizce Öğretmenliği Bölümü öğrencileri için bu belge zorunludur! ")</t>
    </r>
  </si>
  <si>
    <r>
      <t>·         Hazırlık sınıfı ve/veya eşdeğer yabancı dil sınavlarından başarı belgesi (</t>
    </r>
    <r>
      <rPr>
        <sz val="12"/>
        <color rgb="FFFF0000"/>
        <rFont val="Times New Roman"/>
        <family val="1"/>
        <charset val="162"/>
      </rPr>
      <t xml:space="preserve"> Dip not:</t>
    </r>
    <r>
      <rPr>
        <sz val="12"/>
        <color theme="1"/>
        <rFont val="Times New Roman"/>
        <family val="1"/>
        <charset val="162"/>
      </rPr>
      <t xml:space="preserve"> "İnşaat Mühendisliği, Elektrik-Elektronik Mühendisliği, Bilgisayar Mühendisliği,Yazılım Mühendisliği ile Siyaset Bilimi ve Uluslararası İlişkiler, Uluslararası Ticaret ve Lojistik Bölümü ile İngilizce Öğretmenliği Bölümü öğrencileri için bu belge zorunludur! ")</t>
    </r>
  </si>
  <si>
    <t>2020-2021
ÖSYM Kont.</t>
  </si>
  <si>
    <t xml:space="preserve">2021-2022 EĞİTİM-ÖĞRETİM YILI BAHAR YARIYILI 
YATAY GEÇİŞ KONTENJANLARI 
</t>
  </si>
  <si>
    <r>
      <t xml:space="preserve">YÜKSEKÖĞRETİM KURUMLARINDA ÖNLİSANS VE LİSANS DÜZEYİNDEKİ PROGRAMLAR ARASINDA GEÇİŞ, ÇİFT ANADAL, YAN DAL İLE KURUMLAR ARASI KREDİ TRANSFERİ YAPILMASI 
ESASLARINA İLİŞKİN YÖNETMELİK ESASINA GÖRE
</t>
    </r>
    <r>
      <rPr>
        <b/>
        <sz val="10"/>
        <color theme="1"/>
        <rFont val="Times New Roman"/>
        <family val="1"/>
        <charset val="162"/>
      </rPr>
      <t>2021-2022 EĞİTİM ÖĞRETİM YILI GÜZ DÖNEMİ
YATAY GEÇİŞ KONTENJANLARI</t>
    </r>
  </si>
  <si>
    <t>2021-2022 EĞİTİM - ÖĞRETİM DÖNEMİ YILLIK ÖĞRENİM ÜCRETLERİ</t>
  </si>
  <si>
    <t>Yazılım Mühendisliği</t>
  </si>
  <si>
    <r>
      <rPr>
        <b/>
        <sz val="36"/>
        <color theme="1"/>
        <rFont val="Times New Roman"/>
        <family val="1"/>
        <charset val="162"/>
      </rPr>
      <t>HASAN KALYONCU ÜNİVERSİTESİ</t>
    </r>
    <r>
      <rPr>
        <b/>
        <sz val="28"/>
        <color theme="1"/>
        <rFont val="Times New Roman"/>
        <family val="1"/>
        <charset val="162"/>
      </rPr>
      <t xml:space="preserve">
YILLARA GÖRE TABAN PUANLARIMIZ</t>
    </r>
  </si>
  <si>
    <r>
      <rPr>
        <b/>
        <sz val="24"/>
        <rFont val="Times New Roman"/>
        <family val="1"/>
        <charset val="162"/>
      </rPr>
      <t>HASAN KALYONCU ÜNİVERSİTESİ</t>
    </r>
    <r>
      <rPr>
        <b/>
        <sz val="22"/>
        <rFont val="Times New Roman"/>
        <family val="1"/>
        <charset val="162"/>
      </rPr>
      <t xml:space="preserve">
DGS TABAN PUANLARIMIZ</t>
    </r>
  </si>
  <si>
    <t>17-20 Ocak 2022</t>
  </si>
  <si>
    <t>2021
TABAN PUANLARI</t>
  </si>
  <si>
    <t>2020
TABAN PUANLARI</t>
  </si>
  <si>
    <t>2019
TABAN PUANLARI</t>
  </si>
  <si>
    <t>2018
TABAN PUANLARI</t>
  </si>
  <si>
    <t>2017
TABAN PUANLARI</t>
  </si>
  <si>
    <t xml:space="preserve">2021-2022
EĞİTİM-ÖĞRETİM YILI                  </t>
  </si>
  <si>
    <t>Gastronomi ve Mutfak Sanatları</t>
  </si>
  <si>
    <t>Endüstri Mühendisliği</t>
  </si>
  <si>
    <t xml:space="preserve">Makine Mühendisliği </t>
  </si>
  <si>
    <t>İnsansız Hava Aracı Teknolojisi ve Operatörlüğü</t>
  </si>
  <si>
    <t>Sivil Havacılık Kabin Hizmetleri</t>
  </si>
  <si>
    <t>2021-2022 ÖSYS</t>
  </si>
  <si>
    <t>2021-2022
EĞİTİM-ÖĞRETİM YILI</t>
  </si>
  <si>
    <t>Gastronomi ve Mutfak Sanatları (YENİ)</t>
  </si>
  <si>
    <r>
      <t xml:space="preserve">SÖZ </t>
    </r>
    <r>
      <rPr>
        <sz val="9"/>
        <color rgb="FFFF0000"/>
        <rFont val="Times New Roman"/>
        <family val="1"/>
        <charset val="162"/>
      </rPr>
      <t xml:space="preserve">(2018 ve sonrası) </t>
    </r>
  </si>
  <si>
    <t>24-26 Ocak 2022</t>
  </si>
  <si>
    <t>Makine Mühendisliği</t>
  </si>
  <si>
    <r>
      <t>İnsansız Hava Aracı Teknolojisi ve Operatörlüğü</t>
    </r>
    <r>
      <rPr>
        <sz val="10"/>
        <color rgb="FFFF0000"/>
        <rFont val="Calibri"/>
        <family val="2"/>
        <charset val="162"/>
      </rPr>
      <t/>
    </r>
  </si>
  <si>
    <t>İNSANSIZ HAVA ARACI TEKNOLOJİSİ VE OPERATÖRLÜĞÜ</t>
  </si>
  <si>
    <t xml:space="preserve">SİVİL HAVACILIK KABİN HİZMETLERİ  </t>
  </si>
  <si>
    <t>BANKACILIK VE SİGORTACILIK</t>
  </si>
  <si>
    <t xml:space="preserve">                                                                                             TOPLAM</t>
  </si>
  <si>
    <r>
      <rPr>
        <b/>
        <sz val="18"/>
        <rFont val="Times New Roman"/>
        <family val="1"/>
        <charset val="162"/>
      </rPr>
      <t xml:space="preserve">2021-2022 EĞİTİM ÖĞRETİM YILI BAHAR DÖNEMİ </t>
    </r>
    <r>
      <rPr>
        <b/>
        <sz val="16"/>
        <rFont val="Times New Roman"/>
        <family val="1"/>
        <charset val="162"/>
      </rPr>
      <t xml:space="preserve">
YATAY GEÇİŞ TARİHLERİ
(Meslek Yüksekokulu Aynı Düzeyde Eşdeğer Programlara 
Genel Not Ortaları ile Başvuranlar için)</t>
    </r>
  </si>
  <si>
    <t xml:space="preserve">                                                                                                                              TOPLAM</t>
  </si>
  <si>
    <r>
      <rPr>
        <b/>
        <sz val="18"/>
        <color rgb="FF0070C0"/>
        <rFont val="Times New Roman"/>
        <family val="1"/>
        <charset val="162"/>
      </rPr>
      <t xml:space="preserve">MERKEZİ YERLEŞTİRME PUANI İLE YATAY GEÇİŞ KONTENJANLARI
2021-2022 EĞİTİM ÖĞRETİM YILI BAHAR DÖNEMİ </t>
    </r>
    <r>
      <rPr>
        <b/>
        <sz val="16"/>
        <color rgb="FF0070C0"/>
        <rFont val="Times New Roman"/>
        <family val="1"/>
        <charset val="162"/>
      </rPr>
      <t xml:space="preserve">
</t>
    </r>
    <r>
      <rPr>
        <b/>
        <sz val="12"/>
        <color rgb="FF0070C0"/>
        <rFont val="Times New Roman"/>
        <family val="1"/>
        <charset val="162"/>
      </rPr>
      <t>(08/01/2015 tarihli Yükseköğretim Yürütme Kurulu Toplantısı Kararına Göre)</t>
    </r>
    <r>
      <rPr>
        <b/>
        <sz val="16"/>
        <color rgb="FF0070C0"/>
        <rFont val="Times New Roman"/>
        <family val="1"/>
        <charset val="162"/>
      </rPr>
      <t xml:space="preserve">
</t>
    </r>
  </si>
  <si>
    <t>·         Sivil Havacılık Kabin Hizmetleri programından başvuru yapanlar için; Sivil Havacılık Genel Müdürlüğünce yetkilendirilmiş sağlık kurumlarından sağlık durumlarının uçuşa uygun olduğuna dair rapor ve Adli sicil kaydı veya Adli Sicil Arşiv Kaydını gösterir belge</t>
  </si>
  <si>
    <t>·         Sivil Havacılık Kabin Hizmetleri programından başvuru yapanlar için; Sivil Havacılık Genel Müdürlüğünce yetkilendirilmiş sağlık kurumlarından sağlık durumlarının uçuşa uygun olduğuna dair rapor ve Adli sicil kaydı veya Adli Sicil Arşiv Kaydını gösterir belge</t>
  </si>
  <si>
    <t>Ek Madde 1 Kapsamında Yatay Geçiş
Kesin Kayıt İçin Gerekli Belgeler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</si>
</sst>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[$-41F]d\ mmmm\ yyyy;@"/>
    <numFmt numFmtId="166" formatCode="0.00000"/>
    <numFmt numFmtId="167" formatCode="0.0000"/>
  </numFmts>
  <fonts count="1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2"/>
      <color rgb="FFC00000"/>
      <name val="Times New Roman"/>
      <family val="1"/>
      <charset val="162"/>
    </font>
    <font>
      <sz val="12"/>
      <name val="Times New Roman"/>
      <family val="1"/>
      <charset val="162"/>
    </font>
    <font>
      <u/>
      <sz val="11"/>
      <color theme="10"/>
      <name val="Calibri"/>
      <family val="2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0"/>
      <name val="Times New Roman"/>
      <family val="1"/>
      <charset val="162"/>
    </font>
    <font>
      <b/>
      <sz val="10"/>
      <name val="Times New Roman"/>
      <family val="1"/>
      <charset val="162"/>
    </font>
    <font>
      <sz val="1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sz val="12"/>
      <color rgb="FFFF0000"/>
      <name val="Times New Roman"/>
      <family val="1"/>
      <charset val="162"/>
    </font>
    <font>
      <sz val="12"/>
      <color rgb="FF333333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rgb="FFFF0000"/>
      <name val="Times New Roman"/>
      <family val="1"/>
      <charset val="162"/>
    </font>
    <font>
      <b/>
      <sz val="12"/>
      <color rgb="FFFF0000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16"/>
      <color rgb="FFC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0"/>
      <color rgb="FFFF0000"/>
      <name val="Calibri"/>
      <family val="2"/>
      <charset val="162"/>
      <scheme val="minor"/>
    </font>
    <font>
      <b/>
      <sz val="22"/>
      <color theme="0"/>
      <name val="Times New Roman"/>
      <family val="1"/>
      <charset val="162"/>
    </font>
    <font>
      <sz val="22"/>
      <color theme="1"/>
      <name val="Calibri"/>
      <family val="2"/>
      <charset val="162"/>
      <scheme val="minor"/>
    </font>
    <font>
      <b/>
      <sz val="11"/>
      <color rgb="FF000000"/>
      <name val="Times New Roman"/>
      <family val="1"/>
      <charset val="162"/>
    </font>
    <font>
      <b/>
      <sz val="10"/>
      <color rgb="FF000000"/>
      <name val="Times New Roman"/>
      <family val="1"/>
      <charset val="162"/>
    </font>
    <font>
      <b/>
      <sz val="11"/>
      <color rgb="FFC00000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rgb="FF000000"/>
      <name val="Times New Roman"/>
      <family val="1"/>
      <charset val="162"/>
    </font>
    <font>
      <b/>
      <sz val="16"/>
      <color theme="1"/>
      <name val="Calibri"/>
      <family val="2"/>
      <charset val="162"/>
      <scheme val="minor"/>
    </font>
    <font>
      <sz val="10"/>
      <color rgb="FFFF0000"/>
      <name val="Calibri"/>
      <family val="2"/>
      <charset val="162"/>
      <scheme val="minor"/>
    </font>
    <font>
      <sz val="10"/>
      <color rgb="FF00206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4"/>
      <color rgb="FFFF0000"/>
      <name val="Calibri"/>
      <family val="2"/>
      <charset val="162"/>
      <scheme val="minor"/>
    </font>
    <font>
      <b/>
      <sz val="16"/>
      <color rgb="FFFF0000"/>
      <name val="Times New Roman"/>
      <family val="1"/>
      <charset val="162"/>
    </font>
    <font>
      <b/>
      <sz val="14"/>
      <color theme="4" tint="-0.499984740745262"/>
      <name val="Times New Roman"/>
      <family val="1"/>
      <charset val="162"/>
    </font>
    <font>
      <b/>
      <sz val="12"/>
      <color theme="4" tint="-0.499984740745262"/>
      <name val="Times New Roman"/>
      <family val="1"/>
      <charset val="162"/>
    </font>
    <font>
      <sz val="10"/>
      <color theme="1"/>
      <name val="Arial"/>
      <family val="2"/>
      <charset val="162"/>
    </font>
    <font>
      <sz val="8"/>
      <color rgb="FFFF0000"/>
      <name val="Arial"/>
      <family val="2"/>
      <charset val="162"/>
    </font>
    <font>
      <sz val="8"/>
      <color rgb="FFFF0000"/>
      <name val="Calibri"/>
      <family val="2"/>
      <charset val="162"/>
      <scheme val="minor"/>
    </font>
    <font>
      <sz val="9"/>
      <color rgb="FFFF0000"/>
      <name val="Times New Roman"/>
      <family val="1"/>
      <charset val="162"/>
    </font>
    <font>
      <sz val="10"/>
      <color rgb="FFC00000"/>
      <name val="Calibri"/>
      <family val="2"/>
      <charset val="162"/>
      <scheme val="minor"/>
    </font>
    <font>
      <sz val="14"/>
      <color rgb="FF000000"/>
      <name val="Calibri"/>
      <family val="2"/>
      <charset val="162"/>
    </font>
    <font>
      <sz val="12"/>
      <color rgb="FF000000"/>
      <name val="Calibri"/>
      <family val="2"/>
      <charset val="162"/>
    </font>
    <font>
      <sz val="9"/>
      <color theme="1"/>
      <name val="Times New Roman"/>
      <family val="1"/>
      <charset val="162"/>
    </font>
    <font>
      <sz val="8"/>
      <color rgb="FFFF0000"/>
      <name val="Times New Roman"/>
      <family val="1"/>
      <charset val="162"/>
    </font>
    <font>
      <sz val="9"/>
      <color theme="1"/>
      <name val="Times"/>
      <family val="1"/>
    </font>
    <font>
      <sz val="9"/>
      <color rgb="FFFF0000"/>
      <name val="Times"/>
      <family val="1"/>
    </font>
    <font>
      <sz val="9"/>
      <color theme="1"/>
      <name val="Arial"/>
      <family val="2"/>
      <charset val="162"/>
    </font>
    <font>
      <sz val="10"/>
      <color rgb="FFFF0000"/>
      <name val="Arial"/>
      <family val="2"/>
      <charset val="162"/>
    </font>
    <font>
      <sz val="9"/>
      <color rgb="FFFF0000"/>
      <name val="Arial"/>
      <family val="2"/>
      <charset val="162"/>
    </font>
    <font>
      <sz val="9"/>
      <name val="Times"/>
      <family val="1"/>
    </font>
    <font>
      <sz val="9"/>
      <name val="Arial"/>
      <family val="2"/>
      <charset val="162"/>
    </font>
    <font>
      <sz val="10"/>
      <name val="Arial"/>
      <family val="2"/>
      <charset val="162"/>
    </font>
    <font>
      <b/>
      <sz val="10"/>
      <name val="Times"/>
      <family val="1"/>
    </font>
    <font>
      <b/>
      <sz val="9"/>
      <color theme="1"/>
      <name val="Times"/>
      <family val="1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9"/>
      <name val="Arial"/>
      <family val="2"/>
      <charset val="162"/>
    </font>
    <font>
      <b/>
      <sz val="9"/>
      <name val="Times New Roman"/>
      <family val="1"/>
      <charset val="162"/>
    </font>
    <font>
      <sz val="9"/>
      <name val="Times New Roman"/>
      <family val="1"/>
      <charset val="162"/>
    </font>
    <font>
      <sz val="11"/>
      <color rgb="FF444444"/>
      <name val="İnherit"/>
    </font>
    <font>
      <b/>
      <sz val="11"/>
      <color rgb="FF444444"/>
      <name val="İnherit"/>
    </font>
    <font>
      <sz val="11"/>
      <color rgb="FF444444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1"/>
      <color rgb="FFFF0000"/>
      <name val="Times New Roman"/>
      <family val="1"/>
      <charset val="162"/>
    </font>
    <font>
      <b/>
      <sz val="16"/>
      <color rgb="FF0070C0"/>
      <name val="Times New Roman"/>
      <family val="1"/>
      <charset val="162"/>
    </font>
    <font>
      <b/>
      <sz val="9"/>
      <color rgb="FFFF0000"/>
      <name val="Times New Roman"/>
      <family val="1"/>
      <charset val="162"/>
    </font>
    <font>
      <b/>
      <sz val="10"/>
      <color rgb="FFFF0000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rgb="FFFF0000"/>
      <name val="Times New Roman"/>
      <family val="1"/>
      <charset val="162"/>
    </font>
    <font>
      <b/>
      <sz val="9"/>
      <color rgb="FF000000"/>
      <name val="Times New Roman"/>
      <family val="1"/>
      <charset val="162"/>
    </font>
    <font>
      <b/>
      <sz val="16"/>
      <color theme="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b/>
      <sz val="12"/>
      <color theme="0"/>
      <name val="Times New Roman"/>
      <family val="1"/>
      <charset val="162"/>
    </font>
    <font>
      <b/>
      <sz val="16"/>
      <color rgb="FF002060"/>
      <name val="Times New Roman"/>
      <family val="1"/>
      <charset val="162"/>
    </font>
    <font>
      <b/>
      <sz val="10"/>
      <color rgb="FF00B0F0"/>
      <name val="Times New Roman"/>
      <family val="1"/>
      <charset val="162"/>
    </font>
    <font>
      <b/>
      <sz val="10"/>
      <color rgb="FF0070C0"/>
      <name val="Times New Roman"/>
      <family val="1"/>
      <charset val="162"/>
    </font>
    <font>
      <b/>
      <sz val="24"/>
      <color theme="1"/>
      <name val="Times New Roman"/>
      <family val="1"/>
      <charset val="162"/>
    </font>
    <font>
      <sz val="14"/>
      <color theme="1"/>
      <name val="Times New Roman"/>
      <family val="1"/>
      <charset val="162"/>
    </font>
    <font>
      <sz val="14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sz val="12"/>
      <color theme="0"/>
      <name val="Times New Roman"/>
      <family val="1"/>
      <charset val="162"/>
    </font>
    <font>
      <sz val="16"/>
      <color theme="1"/>
      <name val="Times New Roman"/>
      <family val="1"/>
      <charset val="162"/>
    </font>
    <font>
      <b/>
      <sz val="16"/>
      <color rgb="FFC00000"/>
      <name val="Times New Roman"/>
      <family val="1"/>
      <charset val="162"/>
    </font>
    <font>
      <b/>
      <sz val="22"/>
      <color rgb="FFC00000"/>
      <name val="Times New Roman"/>
      <family val="1"/>
      <charset val="162"/>
    </font>
    <font>
      <b/>
      <sz val="22"/>
      <color rgb="FF002060"/>
      <name val="Times New Roman"/>
      <family val="1"/>
      <charset val="162"/>
    </font>
    <font>
      <b/>
      <sz val="16"/>
      <color theme="0"/>
      <name val="Times New Roman"/>
      <family val="1"/>
      <charset val="162"/>
    </font>
    <font>
      <b/>
      <sz val="24"/>
      <color theme="0"/>
      <name val="Times New Roman"/>
      <family val="1"/>
      <charset val="162"/>
    </font>
    <font>
      <b/>
      <sz val="26"/>
      <color theme="0"/>
      <name val="Times New Roman"/>
      <family val="1"/>
      <charset val="162"/>
    </font>
    <font>
      <b/>
      <sz val="20"/>
      <color theme="0"/>
      <name val="Times New Roman"/>
      <family val="1"/>
      <charset val="162"/>
    </font>
    <font>
      <b/>
      <sz val="8"/>
      <name val="Times New Roman"/>
      <family val="1"/>
      <charset val="162"/>
    </font>
    <font>
      <sz val="8"/>
      <name val="Times New Roman"/>
      <family val="1"/>
      <charset val="162"/>
    </font>
    <font>
      <b/>
      <sz val="18"/>
      <color rgb="FF0070C0"/>
      <name val="Times New Roman"/>
      <family val="1"/>
      <charset val="162"/>
    </font>
    <font>
      <b/>
      <sz val="12"/>
      <color rgb="FF0070C0"/>
      <name val="Times New Roman"/>
      <family val="1"/>
      <charset val="162"/>
    </font>
    <font>
      <b/>
      <sz val="28"/>
      <color theme="1"/>
      <name val="Times New Roman"/>
      <family val="1"/>
      <charset val="162"/>
    </font>
    <font>
      <b/>
      <sz val="36"/>
      <color theme="1"/>
      <name val="Times New Roman"/>
      <family val="1"/>
      <charset val="162"/>
    </font>
    <font>
      <b/>
      <sz val="22"/>
      <name val="Times New Roman"/>
      <family val="1"/>
      <charset val="162"/>
    </font>
    <font>
      <b/>
      <sz val="24"/>
      <name val="Times New Roman"/>
      <family val="1"/>
      <charset val="162"/>
    </font>
    <font>
      <b/>
      <sz val="16"/>
      <name val="Times New Roman"/>
      <family val="1"/>
      <charset val="162"/>
    </font>
    <font>
      <b/>
      <sz val="18"/>
      <name val="Times New Roman"/>
      <family val="1"/>
      <charset val="162"/>
    </font>
    <font>
      <sz val="10"/>
      <name val="Calibri"/>
      <family val="2"/>
      <charset val="162"/>
    </font>
    <font>
      <sz val="10"/>
      <color rgb="FFFF0000"/>
      <name val="Calibri"/>
      <family val="2"/>
      <charset val="162"/>
    </font>
    <font>
      <b/>
      <sz val="12"/>
      <color rgb="FF244062"/>
      <name val="Times New Roman"/>
      <family val="1"/>
      <charset val="162"/>
    </font>
    <font>
      <b/>
      <sz val="16"/>
      <color rgb="FF244062"/>
      <name val="Times New Roman"/>
      <family val="1"/>
      <charset val="162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BF8F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BD6FE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C7E1FD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E3ABFF"/>
        <bgColor indexed="64"/>
      </patternFill>
    </fill>
  </fills>
  <borders count="17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 tint="0.249977111117893"/>
      </left>
      <right/>
      <top style="thin">
        <color theme="1" tint="0.249977111117893"/>
      </top>
      <bottom/>
      <diagonal/>
    </border>
    <border>
      <left/>
      <right style="thin">
        <color theme="1" tint="0.249977111117893"/>
      </right>
      <top style="thin">
        <color theme="1" tint="0.249977111117893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ck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ck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ck">
        <color rgb="FF0070C0"/>
      </bottom>
      <diagonal/>
    </border>
    <border>
      <left/>
      <right style="medium">
        <color indexed="64"/>
      </right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indexed="64"/>
      </left>
      <right/>
      <top/>
      <bottom/>
      <diagonal/>
    </border>
    <border>
      <left style="thick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/>
      <top/>
      <bottom style="thick">
        <color rgb="FF0070C0"/>
      </bottom>
      <diagonal/>
    </border>
    <border>
      <left style="thick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/>
      <bottom style="thin">
        <color rgb="FF0070C0"/>
      </bottom>
      <diagonal/>
    </border>
    <border>
      <left style="thin">
        <color rgb="FF0070C0"/>
      </left>
      <right/>
      <top/>
      <bottom/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rgb="FF0070C0"/>
      </left>
      <right style="thin">
        <color rgb="FF0070C0"/>
      </right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 style="thin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70C0"/>
      </left>
      <right style="thin">
        <color theme="3" tint="0.39997558519241921"/>
      </right>
      <top style="thick">
        <color theme="3" tint="0.39997558519241921"/>
      </top>
      <bottom style="thin">
        <color rgb="FF0070C0"/>
      </bottom>
      <diagonal/>
    </border>
    <border>
      <left style="thin">
        <color rgb="FF0070C0"/>
      </left>
      <right style="thin">
        <color theme="3" tint="0.39997558519241921"/>
      </right>
      <top style="thin">
        <color rgb="FF0070C0"/>
      </top>
      <bottom/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/>
      <right style="thin">
        <color rgb="FF0070C0"/>
      </right>
      <top/>
      <bottom/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theme="3" tint="0.39997558519241921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theme="3" tint="0.39997558519241921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theme="3" tint="0.39997558519241921"/>
      </bottom>
      <diagonal/>
    </border>
    <border>
      <left style="thick">
        <color rgb="FF0070C0"/>
      </left>
      <right style="thin">
        <color theme="3" tint="0.39997558519241921"/>
      </right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rgb="FF0070C0"/>
      </left>
      <right style="thick">
        <color rgb="FF0070C0"/>
      </right>
      <top style="thick">
        <color theme="3" tint="0.39997558519241921"/>
      </top>
      <bottom style="thick">
        <color theme="3" tint="0.39997558519241921"/>
      </bottom>
      <diagonal/>
    </border>
    <border>
      <left style="thin">
        <color theme="3" tint="0.39997558519241921"/>
      </left>
      <right style="thick">
        <color rgb="FF0070C0"/>
      </right>
      <top/>
      <bottom/>
      <diagonal/>
    </border>
    <border>
      <left style="thick">
        <color rgb="FF0070C0"/>
      </left>
      <right style="thin">
        <color rgb="FF0070C0"/>
      </right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39997558519241921"/>
      </left>
      <right style="thick">
        <color rgb="FF0070C0"/>
      </right>
      <top style="thin">
        <color theme="3" tint="0.39997558519241921"/>
      </top>
      <bottom style="thin">
        <color theme="3" tint="0.39997558519241921"/>
      </bottom>
      <diagonal/>
    </border>
    <border>
      <left style="thick">
        <color rgb="FF0070C0"/>
      </left>
      <right style="thin">
        <color theme="3" tint="0.39997558519241921"/>
      </right>
      <top/>
      <bottom style="thin">
        <color theme="3" tint="0.39997558519241921"/>
      </bottom>
      <diagonal/>
    </border>
    <border>
      <left style="thick">
        <color rgb="FF0070C0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 style="medium">
        <color rgb="FF0070C0"/>
      </left>
      <right style="medium">
        <color rgb="FF0070C0"/>
      </right>
      <top/>
      <bottom style="thin">
        <color rgb="FF0070C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70C0"/>
      </left>
      <right/>
      <top style="medium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medium">
        <color rgb="FF0070C0"/>
      </bottom>
      <diagonal/>
    </border>
    <border>
      <left style="medium">
        <color rgb="FF0070C0"/>
      </left>
      <right style="medium">
        <color rgb="FF0070C0"/>
      </right>
      <top style="thin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/>
      <top/>
      <bottom/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indexed="64"/>
      </left>
      <right style="medium">
        <color rgb="FF0070C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thin">
        <color indexed="64"/>
      </right>
      <top style="medium">
        <color indexed="64"/>
      </top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 style="thin">
        <color rgb="FF0070C0"/>
      </left>
      <right style="thin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 style="thin">
        <color rgb="FF0070C0"/>
      </top>
      <bottom style="medium">
        <color rgb="FF0070C0"/>
      </bottom>
      <diagonal/>
    </border>
    <border>
      <left/>
      <right style="thin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rgb="FF0070C0"/>
      </left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 style="thin">
        <color rgb="FF0070C0"/>
      </right>
      <top style="medium">
        <color rgb="FF0070C0"/>
      </top>
      <bottom/>
      <diagonal/>
    </border>
    <border>
      <left style="thin">
        <color rgb="FF0070C0"/>
      </left>
      <right style="medium">
        <color rgb="FF0070C0"/>
      </right>
      <top style="medium">
        <color rgb="FF0070C0"/>
      </top>
      <bottom/>
      <diagonal/>
    </border>
    <border>
      <left style="thick">
        <color rgb="FF0070C0"/>
      </left>
      <right style="medium">
        <color rgb="FF538DD5"/>
      </right>
      <top/>
      <bottom style="medium">
        <color rgb="FF538DD5"/>
      </bottom>
      <diagonal/>
    </border>
    <border>
      <left style="thick">
        <color rgb="FF0070C0"/>
      </left>
      <right/>
      <top/>
      <bottom style="medium">
        <color rgb="FF538DD5"/>
      </bottom>
      <diagonal/>
    </border>
    <border>
      <left/>
      <right style="medium">
        <color rgb="FF538DD5"/>
      </right>
      <top/>
      <bottom style="medium">
        <color rgb="FF538DD5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</borders>
  <cellStyleXfs count="8">
    <xf numFmtId="0" fontId="0" fillId="0" borderId="0"/>
    <xf numFmtId="0" fontId="12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</cellStyleXfs>
  <cellXfs count="807">
    <xf numFmtId="0" fontId="0" fillId="0" borderId="0" xfId="0"/>
    <xf numFmtId="0" fontId="14" fillId="2" borderId="0" xfId="1" applyFont="1" applyFill="1" applyAlignment="1">
      <alignment vertical="center"/>
    </xf>
    <xf numFmtId="0" fontId="14" fillId="0" borderId="4" xfId="1" applyFont="1" applyBorder="1" applyAlignment="1">
      <alignment vertical="center" wrapText="1"/>
    </xf>
    <xf numFmtId="0" fontId="14" fillId="0" borderId="5" xfId="1" applyFont="1" applyBorder="1" applyAlignment="1">
      <alignment vertical="center" wrapText="1"/>
    </xf>
    <xf numFmtId="0" fontId="14" fillId="0" borderId="6" xfId="1" applyFont="1" applyBorder="1" applyAlignment="1">
      <alignment vertical="center" wrapText="1"/>
    </xf>
    <xf numFmtId="0" fontId="14" fillId="0" borderId="5" xfId="2" applyFont="1" applyBorder="1" applyAlignment="1" applyProtection="1">
      <alignment vertical="center" wrapText="1"/>
    </xf>
    <xf numFmtId="0" fontId="14" fillId="0" borderId="7" xfId="1" applyFont="1" applyBorder="1" applyAlignment="1">
      <alignment vertical="center" wrapText="1"/>
    </xf>
    <xf numFmtId="0" fontId="14" fillId="0" borderId="8" xfId="2" applyFont="1" applyBorder="1" applyAlignment="1" applyProtection="1">
      <alignment vertical="center" wrapText="1"/>
    </xf>
    <xf numFmtId="0" fontId="16" fillId="2" borderId="0" xfId="1" applyFont="1" applyFill="1"/>
    <xf numFmtId="0" fontId="17" fillId="3" borderId="5" xfId="1" applyFont="1" applyFill="1" applyBorder="1" applyAlignment="1">
      <alignment horizontal="center" vertical="center" wrapText="1"/>
    </xf>
    <xf numFmtId="0" fontId="18" fillId="0" borderId="5" xfId="1" applyFont="1" applyBorder="1" applyAlignment="1">
      <alignment vertical="center" wrapText="1"/>
    </xf>
    <xf numFmtId="3" fontId="18" fillId="0" borderId="5" xfId="1" applyNumberFormat="1" applyFont="1" applyBorder="1" applyAlignment="1">
      <alignment horizontal="center" vertical="center" wrapText="1"/>
    </xf>
    <xf numFmtId="0" fontId="20" fillId="0" borderId="0" xfId="1" applyFont="1"/>
    <xf numFmtId="0" fontId="20" fillId="0" borderId="0" xfId="1" applyFont="1" applyAlignment="1">
      <alignment horizontal="center"/>
    </xf>
    <xf numFmtId="0" fontId="12" fillId="2" borderId="0" xfId="1" applyFill="1"/>
    <xf numFmtId="0" fontId="28" fillId="2" borderId="20" xfId="3" applyFont="1" applyFill="1" applyBorder="1" applyAlignment="1">
      <alignment horizontal="center" vertical="center" wrapText="1"/>
    </xf>
    <xf numFmtId="0" fontId="38" fillId="0" borderId="0" xfId="5" applyFont="1" applyAlignment="1">
      <alignment vertical="center"/>
    </xf>
    <xf numFmtId="0" fontId="39" fillId="5" borderId="18" xfId="5" applyFont="1" applyFill="1" applyBorder="1" applyAlignment="1">
      <alignment horizontal="center" vertical="center"/>
    </xf>
    <xf numFmtId="0" fontId="40" fillId="5" borderId="19" xfId="5" applyFont="1" applyFill="1" applyBorder="1" applyAlignment="1">
      <alignment horizontal="center" vertical="center" wrapText="1"/>
    </xf>
    <xf numFmtId="0" fontId="41" fillId="0" borderId="19" xfId="5" applyFont="1" applyBorder="1" applyAlignment="1">
      <alignment horizontal="center" vertical="center" wrapText="1"/>
    </xf>
    <xf numFmtId="0" fontId="42" fillId="0" borderId="0" xfId="5" applyFont="1" applyAlignment="1">
      <alignment vertical="center"/>
    </xf>
    <xf numFmtId="164" fontId="42" fillId="5" borderId="23" xfId="5" applyNumberFormat="1" applyFont="1" applyFill="1" applyBorder="1" applyAlignment="1">
      <alignment horizontal="center" vertical="center" wrapText="1"/>
    </xf>
    <xf numFmtId="164" fontId="39" fillId="0" borderId="23" xfId="5" applyNumberFormat="1" applyFont="1" applyBorder="1" applyAlignment="1">
      <alignment horizontal="center" vertical="center" wrapText="1"/>
    </xf>
    <xf numFmtId="0" fontId="45" fillId="5" borderId="22" xfId="5" applyFont="1" applyFill="1" applyBorder="1" applyAlignment="1">
      <alignment vertical="center"/>
    </xf>
    <xf numFmtId="0" fontId="46" fillId="5" borderId="23" xfId="5" applyFont="1" applyFill="1" applyBorder="1" applyAlignment="1">
      <alignment horizontal="center" vertical="center"/>
    </xf>
    <xf numFmtId="164" fontId="45" fillId="5" borderId="23" xfId="5" applyNumberFormat="1" applyFont="1" applyFill="1" applyBorder="1" applyAlignment="1">
      <alignment horizontal="center" vertical="center"/>
    </xf>
    <xf numFmtId="164" fontId="45" fillId="0" borderId="23" xfId="5" applyNumberFormat="1" applyFont="1" applyBorder="1" applyAlignment="1">
      <alignment horizontal="center" vertical="center" wrapText="1"/>
    </xf>
    <xf numFmtId="0" fontId="42" fillId="0" borderId="22" xfId="5" applyFont="1" applyBorder="1" applyAlignment="1">
      <alignment vertical="center" wrapText="1"/>
    </xf>
    <xf numFmtId="0" fontId="45" fillId="0" borderId="22" xfId="5" applyFont="1" applyBorder="1" applyAlignment="1">
      <alignment vertical="center"/>
    </xf>
    <xf numFmtId="0" fontId="45" fillId="5" borderId="24" xfId="5" applyFont="1" applyFill="1" applyBorder="1" applyAlignment="1">
      <alignment vertical="center"/>
    </xf>
    <xf numFmtId="0" fontId="46" fillId="5" borderId="25" xfId="5" applyFont="1" applyFill="1" applyBorder="1" applyAlignment="1">
      <alignment horizontal="center" vertical="center"/>
    </xf>
    <xf numFmtId="164" fontId="45" fillId="5" borderId="25" xfId="5" applyNumberFormat="1" applyFont="1" applyFill="1" applyBorder="1" applyAlignment="1">
      <alignment horizontal="center" vertical="center"/>
    </xf>
    <xf numFmtId="164" fontId="45" fillId="0" borderId="25" xfId="5" applyNumberFormat="1" applyFont="1" applyBorder="1" applyAlignment="1">
      <alignment horizontal="center" vertical="center" wrapText="1"/>
    </xf>
    <xf numFmtId="0" fontId="44" fillId="0" borderId="0" xfId="5" applyFont="1" applyAlignment="1">
      <alignment vertical="center"/>
    </xf>
    <xf numFmtId="0" fontId="9" fillId="0" borderId="0" xfId="5" applyAlignment="1">
      <alignment vertical="center"/>
    </xf>
    <xf numFmtId="0" fontId="33" fillId="0" borderId="0" xfId="5" applyFont="1" applyAlignment="1">
      <alignment vertical="center"/>
    </xf>
    <xf numFmtId="0" fontId="16" fillId="0" borderId="0" xfId="6" applyFont="1" applyAlignment="1">
      <alignment vertical="center"/>
    </xf>
    <xf numFmtId="0" fontId="16" fillId="0" borderId="0" xfId="6" applyFont="1" applyAlignment="1">
      <alignment horizontal="center" vertical="center"/>
    </xf>
    <xf numFmtId="0" fontId="0" fillId="0" borderId="0" xfId="0" applyAlignment="1"/>
    <xf numFmtId="0" fontId="0" fillId="0" borderId="0" xfId="0" applyAlignment="1">
      <alignment vertical="center"/>
    </xf>
    <xf numFmtId="0" fontId="38" fillId="0" borderId="0" xfId="7" applyFont="1" applyAlignment="1">
      <alignment vertical="center"/>
    </xf>
    <xf numFmtId="0" fontId="7" fillId="0" borderId="0" xfId="7" applyAlignment="1">
      <alignment vertical="center"/>
    </xf>
    <xf numFmtId="0" fontId="22" fillId="0" borderId="5" xfId="7" applyFont="1" applyBorder="1" applyAlignment="1">
      <alignment vertical="center" wrapText="1"/>
    </xf>
    <xf numFmtId="0" fontId="22" fillId="0" borderId="5" xfId="7" applyFont="1" applyBorder="1" applyAlignment="1">
      <alignment horizontal="center" vertical="center" wrapText="1"/>
    </xf>
    <xf numFmtId="0" fontId="22" fillId="6" borderId="5" xfId="7" applyFont="1" applyFill="1" applyBorder="1" applyAlignment="1">
      <alignment horizontal="center" vertical="center" wrapText="1"/>
    </xf>
    <xf numFmtId="164" fontId="22" fillId="7" borderId="5" xfId="7" applyNumberFormat="1" applyFont="1" applyFill="1" applyBorder="1" applyAlignment="1">
      <alignment horizontal="center" vertical="center" wrapText="1"/>
    </xf>
    <xf numFmtId="164" fontId="22" fillId="8" borderId="5" xfId="7" applyNumberFormat="1" applyFont="1" applyFill="1" applyBorder="1" applyAlignment="1">
      <alignment horizontal="center" vertical="center" wrapText="1"/>
    </xf>
    <xf numFmtId="164" fontId="22" fillId="9" borderId="5" xfId="7" applyNumberFormat="1" applyFont="1" applyFill="1" applyBorder="1" applyAlignment="1">
      <alignment horizontal="center" vertical="center" wrapText="1"/>
    </xf>
    <xf numFmtId="164" fontId="22" fillId="10" borderId="5" xfId="7" applyNumberFormat="1" applyFont="1" applyFill="1" applyBorder="1" applyAlignment="1">
      <alignment horizontal="center" vertical="center" wrapText="1"/>
    </xf>
    <xf numFmtId="164" fontId="22" fillId="11" borderId="5" xfId="7" applyNumberFormat="1" applyFont="1" applyFill="1" applyBorder="1" applyAlignment="1">
      <alignment horizontal="center" vertical="center" wrapText="1"/>
    </xf>
    <xf numFmtId="0" fontId="16" fillId="6" borderId="5" xfId="7" applyFont="1" applyFill="1" applyBorder="1" applyAlignment="1">
      <alignment horizontal="center" vertical="center" wrapText="1"/>
    </xf>
    <xf numFmtId="0" fontId="23" fillId="6" borderId="5" xfId="7" applyFont="1" applyFill="1" applyBorder="1" applyAlignment="1">
      <alignment horizontal="center" vertical="center"/>
    </xf>
    <xf numFmtId="164" fontId="23" fillId="7" borderId="5" xfId="7" applyNumberFormat="1" applyFont="1" applyFill="1" applyBorder="1" applyAlignment="1">
      <alignment horizontal="center" vertical="center"/>
    </xf>
    <xf numFmtId="164" fontId="16" fillId="8" borderId="5" xfId="7" applyNumberFormat="1" applyFont="1" applyFill="1" applyBorder="1" applyAlignment="1">
      <alignment horizontal="center" vertical="center" wrapText="1"/>
    </xf>
    <xf numFmtId="164" fontId="16" fillId="9" borderId="5" xfId="7" applyNumberFormat="1" applyFont="1" applyFill="1" applyBorder="1" applyAlignment="1">
      <alignment horizontal="center" vertical="center" wrapText="1"/>
    </xf>
    <xf numFmtId="164" fontId="16" fillId="10" borderId="5" xfId="7" applyNumberFormat="1" applyFont="1" applyFill="1" applyBorder="1" applyAlignment="1">
      <alignment horizontal="center" vertical="center" wrapText="1"/>
    </xf>
    <xf numFmtId="164" fontId="16" fillId="11" borderId="5" xfId="7" applyNumberFormat="1" applyFont="1" applyFill="1" applyBorder="1" applyAlignment="1">
      <alignment horizontal="center" vertical="center" wrapText="1"/>
    </xf>
    <xf numFmtId="0" fontId="23" fillId="7" borderId="5" xfId="7" applyNumberFormat="1" applyFont="1" applyFill="1" applyBorder="1" applyAlignment="1">
      <alignment horizontal="center" vertical="center"/>
    </xf>
    <xf numFmtId="0" fontId="23" fillId="2" borderId="5" xfId="7" applyFont="1" applyFill="1" applyBorder="1" applyAlignment="1">
      <alignment vertical="center" wrapText="1"/>
    </xf>
    <xf numFmtId="0" fontId="23" fillId="5" borderId="5" xfId="7" applyFont="1" applyFill="1" applyBorder="1" applyAlignment="1">
      <alignment vertical="center" wrapText="1"/>
    </xf>
    <xf numFmtId="3" fontId="16" fillId="10" borderId="5" xfId="7" applyNumberFormat="1" applyFont="1" applyFill="1" applyBorder="1" applyAlignment="1">
      <alignment horizontal="center" vertical="center" wrapText="1"/>
    </xf>
    <xf numFmtId="0" fontId="16" fillId="6" borderId="5" xfId="7" applyFont="1" applyFill="1" applyBorder="1" applyAlignment="1">
      <alignment horizontal="center" vertical="center"/>
    </xf>
    <xf numFmtId="0" fontId="7" fillId="10" borderId="0" xfId="7" applyFill="1" applyAlignment="1">
      <alignment vertical="center"/>
    </xf>
    <xf numFmtId="0" fontId="7" fillId="11" borderId="0" xfId="7" applyFill="1" applyAlignment="1">
      <alignment vertical="center"/>
    </xf>
    <xf numFmtId="0" fontId="16" fillId="6" borderId="0" xfId="7" applyFont="1" applyFill="1" applyAlignment="1">
      <alignment vertical="center"/>
    </xf>
    <xf numFmtId="0" fontId="7" fillId="7" borderId="0" xfId="7" applyFill="1" applyAlignment="1">
      <alignment vertical="center"/>
    </xf>
    <xf numFmtId="0" fontId="7" fillId="8" borderId="0" xfId="7" applyFill="1" applyAlignment="1">
      <alignment vertical="center"/>
    </xf>
    <xf numFmtId="0" fontId="7" fillId="9" borderId="0" xfId="7" applyFill="1" applyAlignment="1">
      <alignment vertical="center"/>
    </xf>
    <xf numFmtId="0" fontId="47" fillId="0" borderId="34" xfId="1" applyFont="1" applyBorder="1" applyAlignment="1">
      <alignment vertical="center" wrapText="1"/>
    </xf>
    <xf numFmtId="0" fontId="6" fillId="0" borderId="0" xfId="1" applyFont="1" applyBorder="1"/>
    <xf numFmtId="0" fontId="6" fillId="0" borderId="0" xfId="1" applyFont="1"/>
    <xf numFmtId="0" fontId="34" fillId="2" borderId="4" xfId="1" applyFont="1" applyFill="1" applyBorder="1" applyAlignment="1">
      <alignment horizontal="center" vertical="center" wrapText="1"/>
    </xf>
    <xf numFmtId="0" fontId="31" fillId="2" borderId="6" xfId="1" applyFont="1" applyFill="1" applyBorder="1" applyAlignment="1">
      <alignment horizontal="center" vertical="center" wrapText="1"/>
    </xf>
    <xf numFmtId="0" fontId="31" fillId="2" borderId="40" xfId="1" applyFont="1" applyFill="1" applyBorder="1" applyAlignment="1">
      <alignment horizontal="center" vertical="center" wrapText="1"/>
    </xf>
    <xf numFmtId="0" fontId="31" fillId="13" borderId="39" xfId="1" applyFont="1" applyFill="1" applyBorder="1" applyAlignment="1">
      <alignment horizontal="center" vertical="center" wrapText="1"/>
    </xf>
    <xf numFmtId="0" fontId="34" fillId="2" borderId="5" xfId="1" applyFont="1" applyFill="1" applyBorder="1" applyAlignment="1">
      <alignment horizontal="center" vertical="center" wrapText="1"/>
    </xf>
    <xf numFmtId="0" fontId="34" fillId="2" borderId="7" xfId="1" applyFont="1" applyFill="1" applyBorder="1" applyAlignment="1">
      <alignment horizontal="center" vertical="center" wrapText="1"/>
    </xf>
    <xf numFmtId="0" fontId="31" fillId="2" borderId="9" xfId="1" applyFont="1" applyFill="1" applyBorder="1" applyAlignment="1">
      <alignment horizontal="center" vertical="center" wrapText="1"/>
    </xf>
    <xf numFmtId="0" fontId="31" fillId="2" borderId="42" xfId="1" applyFont="1" applyFill="1" applyBorder="1" applyAlignment="1">
      <alignment horizontal="center" vertical="center" wrapText="1"/>
    </xf>
    <xf numFmtId="0" fontId="31" fillId="13" borderId="41" xfId="1" applyFont="1" applyFill="1" applyBorder="1" applyAlignment="1">
      <alignment horizontal="center" vertical="center" wrapText="1"/>
    </xf>
    <xf numFmtId="0" fontId="34" fillId="2" borderId="8" xfId="1" applyFont="1" applyFill="1" applyBorder="1" applyAlignment="1">
      <alignment horizontal="center" vertical="center" wrapText="1"/>
    </xf>
    <xf numFmtId="0" fontId="33" fillId="5" borderId="4" xfId="1" applyFont="1" applyFill="1" applyBorder="1" applyAlignment="1">
      <alignment horizontal="justify" vertical="center"/>
    </xf>
    <xf numFmtId="0" fontId="33" fillId="5" borderId="5" xfId="1" applyFont="1" applyFill="1" applyBorder="1" applyAlignment="1">
      <alignment horizontal="center" vertical="center"/>
    </xf>
    <xf numFmtId="0" fontId="33" fillId="12" borderId="39" xfId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/>
    </xf>
    <xf numFmtId="0" fontId="33" fillId="2" borderId="6" xfId="1" applyFont="1" applyFill="1" applyBorder="1" applyAlignment="1">
      <alignment horizontal="center" vertical="center"/>
    </xf>
    <xf numFmtId="0" fontId="33" fillId="2" borderId="40" xfId="1" applyFont="1" applyFill="1" applyBorder="1" applyAlignment="1">
      <alignment horizontal="center" vertical="center" wrapText="1"/>
    </xf>
    <xf numFmtId="1" fontId="33" fillId="13" borderId="39" xfId="1" applyNumberFormat="1" applyFont="1" applyFill="1" applyBorder="1" applyAlignment="1">
      <alignment horizontal="center" vertical="center" wrapText="1"/>
    </xf>
    <xf numFmtId="0" fontId="33" fillId="2" borderId="4" xfId="1" applyFont="1" applyFill="1" applyBorder="1" applyAlignment="1">
      <alignment horizontal="center" vertical="center" wrapText="1"/>
    </xf>
    <xf numFmtId="0" fontId="35" fillId="2" borderId="40" xfId="1" applyFont="1" applyFill="1" applyBorder="1" applyAlignment="1">
      <alignment horizontal="center" vertical="center" wrapText="1"/>
    </xf>
    <xf numFmtId="0" fontId="36" fillId="5" borderId="4" xfId="1" applyFont="1" applyFill="1" applyBorder="1" applyAlignment="1">
      <alignment vertical="center"/>
    </xf>
    <xf numFmtId="0" fontId="48" fillId="5" borderId="5" xfId="1" applyFont="1" applyFill="1" applyBorder="1" applyAlignment="1">
      <alignment horizontal="center" vertical="center"/>
    </xf>
    <xf numFmtId="0" fontId="48" fillId="12" borderId="39" xfId="1" applyFont="1" applyFill="1" applyBorder="1" applyAlignment="1">
      <alignment horizontal="center" vertical="center" wrapText="1"/>
    </xf>
    <xf numFmtId="0" fontId="36" fillId="2" borderId="6" xfId="1" applyFont="1" applyFill="1" applyBorder="1" applyAlignment="1">
      <alignment horizontal="center" vertical="center"/>
    </xf>
    <xf numFmtId="0" fontId="36" fillId="2" borderId="40" xfId="1" applyFont="1" applyFill="1" applyBorder="1" applyAlignment="1">
      <alignment horizontal="center" vertical="center" wrapText="1"/>
    </xf>
    <xf numFmtId="0" fontId="36" fillId="13" borderId="39" xfId="1" applyFont="1" applyFill="1" applyBorder="1" applyAlignment="1">
      <alignment horizontal="center" vertical="center" wrapText="1"/>
    </xf>
    <xf numFmtId="0" fontId="48" fillId="2" borderId="4" xfId="1" applyFont="1" applyFill="1" applyBorder="1" applyAlignment="1">
      <alignment horizontal="center" vertical="center" wrapText="1"/>
    </xf>
    <xf numFmtId="0" fontId="32" fillId="2" borderId="40" xfId="1" applyFont="1" applyFill="1" applyBorder="1" applyAlignment="1">
      <alignment horizontal="center" vertical="center" wrapText="1"/>
    </xf>
    <xf numFmtId="0" fontId="6" fillId="2" borderId="0" xfId="1" applyFont="1" applyFill="1" applyBorder="1"/>
    <xf numFmtId="0" fontId="6" fillId="2" borderId="26" xfId="1" applyFont="1" applyFill="1" applyBorder="1"/>
    <xf numFmtId="0" fontId="29" fillId="5" borderId="4" xfId="1" applyFont="1" applyFill="1" applyBorder="1" applyAlignment="1">
      <alignment horizontal="left" vertical="center"/>
    </xf>
    <xf numFmtId="0" fontId="33" fillId="5" borderId="4" xfId="1" applyFont="1" applyFill="1" applyBorder="1" applyAlignment="1">
      <alignment vertical="center"/>
    </xf>
    <xf numFmtId="0" fontId="33" fillId="2" borderId="5" xfId="1" applyFont="1" applyFill="1" applyBorder="1" applyAlignment="1">
      <alignment horizontal="center" vertical="center"/>
    </xf>
    <xf numFmtId="0" fontId="6" fillId="2" borderId="0" xfId="1" applyFont="1" applyFill="1"/>
    <xf numFmtId="0" fontId="33" fillId="0" borderId="4" xfId="1" applyFont="1" applyBorder="1" applyAlignment="1">
      <alignment vertical="center"/>
    </xf>
    <xf numFmtId="0" fontId="32" fillId="2" borderId="5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vertical="center"/>
    </xf>
    <xf numFmtId="0" fontId="33" fillId="2" borderId="9" xfId="1" applyFont="1" applyFill="1" applyBorder="1" applyAlignment="1">
      <alignment horizontal="center" vertical="center"/>
    </xf>
    <xf numFmtId="0" fontId="6" fillId="2" borderId="48" xfId="1" applyFont="1" applyFill="1" applyBorder="1"/>
    <xf numFmtId="0" fontId="33" fillId="2" borderId="28" xfId="1" applyFont="1" applyFill="1" applyBorder="1"/>
    <xf numFmtId="0" fontId="33" fillId="2" borderId="0" xfId="1" applyFont="1" applyFill="1" applyBorder="1"/>
    <xf numFmtId="0" fontId="33" fillId="2" borderId="26" xfId="1" applyFont="1" applyFill="1" applyBorder="1"/>
    <xf numFmtId="0" fontId="6" fillId="13" borderId="0" xfId="1" applyFont="1" applyFill="1" applyBorder="1"/>
    <xf numFmtId="0" fontId="34" fillId="2" borderId="36" xfId="1" applyFont="1" applyFill="1" applyBorder="1" applyAlignment="1">
      <alignment horizontal="center" vertical="center" wrapText="1"/>
    </xf>
    <xf numFmtId="0" fontId="31" fillId="2" borderId="38" xfId="1" applyFont="1" applyFill="1" applyBorder="1" applyAlignment="1">
      <alignment horizontal="center" vertical="center" wrapText="1"/>
    </xf>
    <xf numFmtId="0" fontId="31" fillId="2" borderId="50" xfId="1" applyFont="1" applyFill="1" applyBorder="1" applyAlignment="1">
      <alignment horizontal="center" vertical="center" wrapText="1"/>
    </xf>
    <xf numFmtId="0" fontId="31" fillId="13" borderId="37" xfId="1" applyFont="1" applyFill="1" applyBorder="1" applyAlignment="1">
      <alignment horizontal="center" vertical="center" wrapText="1"/>
    </xf>
    <xf numFmtId="0" fontId="49" fillId="12" borderId="39" xfId="1" applyFont="1" applyFill="1" applyBorder="1" applyAlignment="1">
      <alignment horizontal="center" vertical="center" wrapText="1"/>
    </xf>
    <xf numFmtId="0" fontId="29" fillId="5" borderId="7" xfId="1" applyFont="1" applyFill="1" applyBorder="1" applyAlignment="1">
      <alignment horizontal="left" vertical="center"/>
    </xf>
    <xf numFmtId="0" fontId="33" fillId="5" borderId="8" xfId="1" applyFont="1" applyFill="1" applyBorder="1" applyAlignment="1">
      <alignment horizontal="center" vertical="center"/>
    </xf>
    <xf numFmtId="0" fontId="33" fillId="12" borderId="41" xfId="1" applyFont="1" applyFill="1" applyBorder="1" applyAlignment="1">
      <alignment horizontal="center" vertical="center"/>
    </xf>
    <xf numFmtId="0" fontId="33" fillId="2" borderId="7" xfId="1" applyFont="1" applyFill="1" applyBorder="1" applyAlignment="1">
      <alignment horizontal="center" vertical="center"/>
    </xf>
    <xf numFmtId="0" fontId="33" fillId="2" borderId="42" xfId="1" applyFont="1" applyFill="1" applyBorder="1" applyAlignment="1">
      <alignment vertical="center"/>
    </xf>
    <xf numFmtId="0" fontId="33" fillId="13" borderId="41" xfId="1" applyFont="1" applyFill="1" applyBorder="1" applyAlignment="1">
      <alignment vertical="center"/>
    </xf>
    <xf numFmtId="0" fontId="33" fillId="0" borderId="0" xfId="1" applyFont="1" applyBorder="1" applyAlignment="1">
      <alignment horizontal="center"/>
    </xf>
    <xf numFmtId="0" fontId="33" fillId="12" borderId="0" xfId="1" applyFont="1" applyFill="1" applyBorder="1" applyAlignment="1">
      <alignment horizontal="center"/>
    </xf>
    <xf numFmtId="0" fontId="33" fillId="2" borderId="28" xfId="1" applyFont="1" applyFill="1" applyBorder="1" applyAlignment="1">
      <alignment horizontal="center"/>
    </xf>
    <xf numFmtId="0" fontId="33" fillId="13" borderId="0" xfId="1" applyFont="1" applyFill="1" applyBorder="1"/>
    <xf numFmtId="0" fontId="33" fillId="0" borderId="0" xfId="1" applyFont="1" applyFill="1" applyBorder="1" applyAlignment="1">
      <alignment horizontal="center"/>
    </xf>
    <xf numFmtId="0" fontId="33" fillId="0" borderId="0" xfId="1" applyFont="1" applyFill="1" applyBorder="1"/>
    <xf numFmtId="0" fontId="6" fillId="0" borderId="0" xfId="1" applyFont="1" applyFill="1" applyBorder="1"/>
    <xf numFmtId="0" fontId="48" fillId="2" borderId="6" xfId="1" applyFont="1" applyFill="1" applyBorder="1" applyAlignment="1">
      <alignment horizontal="center" vertical="center"/>
    </xf>
    <xf numFmtId="164" fontId="24" fillId="7" borderId="5" xfId="7" applyNumberFormat="1" applyFont="1" applyFill="1" applyBorder="1" applyAlignment="1">
      <alignment horizontal="center" vertical="center" wrapText="1"/>
    </xf>
    <xf numFmtId="0" fontId="16" fillId="15" borderId="5" xfId="7" applyFont="1" applyFill="1" applyBorder="1" applyAlignment="1">
      <alignment horizontal="center" vertical="center" wrapText="1"/>
    </xf>
    <xf numFmtId="0" fontId="22" fillId="15" borderId="5" xfId="7" applyFont="1" applyFill="1" applyBorder="1" applyAlignment="1">
      <alignment horizontal="center" vertical="center" wrapText="1"/>
    </xf>
    <xf numFmtId="0" fontId="21" fillId="9" borderId="5" xfId="7" applyFont="1" applyFill="1" applyBorder="1" applyAlignment="1">
      <alignment horizontal="center" vertical="center" wrapText="1"/>
    </xf>
    <xf numFmtId="0" fontId="7" fillId="10" borderId="5" xfId="7" applyFill="1" applyBorder="1" applyAlignment="1">
      <alignment horizontal="center" vertical="center"/>
    </xf>
    <xf numFmtId="0" fontId="7" fillId="11" borderId="5" xfId="7" applyFill="1" applyBorder="1" applyAlignment="1">
      <alignment horizontal="center" vertical="center"/>
    </xf>
    <xf numFmtId="0" fontId="5" fillId="10" borderId="5" xfId="7" applyFont="1" applyFill="1" applyBorder="1" applyAlignment="1">
      <alignment horizontal="center" vertical="center"/>
    </xf>
    <xf numFmtId="0" fontId="5" fillId="11" borderId="5" xfId="7" applyFont="1" applyFill="1" applyBorder="1" applyAlignment="1">
      <alignment horizontal="center" vertical="center"/>
    </xf>
    <xf numFmtId="0" fontId="55" fillId="5" borderId="64" xfId="1" applyFont="1" applyFill="1" applyBorder="1" applyAlignment="1">
      <alignment horizontal="center" vertical="center" wrapText="1"/>
    </xf>
    <xf numFmtId="0" fontId="55" fillId="16" borderId="62" xfId="1" applyFont="1" applyFill="1" applyBorder="1" applyAlignment="1">
      <alignment horizontal="center" vertical="center" wrapText="1"/>
    </xf>
    <xf numFmtId="0" fontId="12" fillId="2" borderId="0" xfId="1" applyFill="1" applyBorder="1"/>
    <xf numFmtId="0" fontId="16" fillId="2" borderId="0" xfId="1" applyFont="1" applyFill="1" applyBorder="1"/>
    <xf numFmtId="0" fontId="17" fillId="2" borderId="5" xfId="1" applyFont="1" applyFill="1" applyBorder="1" applyAlignment="1">
      <alignment horizontal="left" vertical="center" wrapText="1"/>
    </xf>
    <xf numFmtId="0" fontId="56" fillId="0" borderId="23" xfId="3" applyFont="1" applyBorder="1" applyAlignment="1">
      <alignment horizontal="center" vertical="center" wrapText="1"/>
    </xf>
    <xf numFmtId="0" fontId="33" fillId="2" borderId="46" xfId="1" applyFont="1" applyFill="1" applyBorder="1" applyAlignment="1">
      <alignment horizontal="center" vertical="center"/>
    </xf>
    <xf numFmtId="0" fontId="33" fillId="2" borderId="51" xfId="1" applyFont="1" applyFill="1" applyBorder="1" applyAlignment="1">
      <alignment horizontal="center" vertical="center"/>
    </xf>
    <xf numFmtId="0" fontId="33" fillId="2" borderId="40" xfId="1" applyFont="1" applyFill="1" applyBorder="1" applyAlignment="1">
      <alignment horizontal="center" vertical="center"/>
    </xf>
    <xf numFmtId="0" fontId="33" fillId="5" borderId="66" xfId="1" applyFont="1" applyFill="1" applyBorder="1" applyAlignment="1">
      <alignment horizontal="center" vertical="center"/>
    </xf>
    <xf numFmtId="0" fontId="33" fillId="5" borderId="51" xfId="1" applyFont="1" applyFill="1" applyBorder="1" applyAlignment="1">
      <alignment horizontal="center" vertical="center"/>
    </xf>
    <xf numFmtId="0" fontId="48" fillId="5" borderId="51" xfId="1" applyFont="1" applyFill="1" applyBorder="1" applyAlignment="1">
      <alignment horizontal="center" vertical="center"/>
    </xf>
    <xf numFmtId="0" fontId="33" fillId="5" borderId="66" xfId="1" applyFont="1" applyFill="1" applyBorder="1" applyAlignment="1">
      <alignment horizontal="justify" vertical="center"/>
    </xf>
    <xf numFmtId="0" fontId="36" fillId="5" borderId="66" xfId="1" applyFont="1" applyFill="1" applyBorder="1" applyAlignment="1">
      <alignment vertical="center"/>
    </xf>
    <xf numFmtId="0" fontId="29" fillId="5" borderId="66" xfId="1" applyFont="1" applyFill="1" applyBorder="1" applyAlignment="1">
      <alignment horizontal="left" vertical="center"/>
    </xf>
    <xf numFmtId="0" fontId="33" fillId="5" borderId="66" xfId="1" applyFont="1" applyFill="1" applyBorder="1" applyAlignment="1">
      <alignment vertical="center"/>
    </xf>
    <xf numFmtId="0" fontId="48" fillId="5" borderId="66" xfId="1" applyFont="1" applyFill="1" applyBorder="1" applyAlignment="1">
      <alignment horizontal="center" vertical="center"/>
    </xf>
    <xf numFmtId="0" fontId="33" fillId="0" borderId="66" xfId="1" applyFont="1" applyBorder="1" applyAlignment="1">
      <alignment vertical="center"/>
    </xf>
    <xf numFmtId="0" fontId="36" fillId="2" borderId="51" xfId="1" applyFont="1" applyFill="1" applyBorder="1" applyAlignment="1">
      <alignment horizontal="center" vertical="center"/>
    </xf>
    <xf numFmtId="0" fontId="33" fillId="2" borderId="39" xfId="1" applyFont="1" applyFill="1" applyBorder="1" applyAlignment="1">
      <alignment horizontal="center" vertical="center"/>
    </xf>
    <xf numFmtId="0" fontId="33" fillId="0" borderId="4" xfId="1" applyFont="1" applyFill="1" applyBorder="1" applyAlignment="1">
      <alignment horizontal="center" vertical="center"/>
    </xf>
    <xf numFmtId="0" fontId="33" fillId="0" borderId="6" xfId="1" applyFont="1" applyFill="1" applyBorder="1" applyAlignment="1">
      <alignment horizontal="center" vertical="center"/>
    </xf>
    <xf numFmtId="0" fontId="36" fillId="0" borderId="5" xfId="1" applyFont="1" applyFill="1" applyBorder="1" applyAlignment="1">
      <alignment horizontal="center" vertical="center" wrapText="1"/>
    </xf>
    <xf numFmtId="1" fontId="33" fillId="0" borderId="5" xfId="1" applyNumberFormat="1" applyFont="1" applyFill="1" applyBorder="1" applyAlignment="1">
      <alignment horizontal="center" vertical="center" wrapText="1"/>
    </xf>
    <xf numFmtId="0" fontId="49" fillId="0" borderId="5" xfId="1" applyFont="1" applyFill="1" applyBorder="1" applyAlignment="1">
      <alignment horizontal="center" vertical="center" wrapText="1"/>
    </xf>
    <xf numFmtId="0" fontId="33" fillId="0" borderId="47" xfId="1" applyFont="1" applyFill="1" applyBorder="1" applyAlignment="1">
      <alignment horizontal="center" vertical="center"/>
    </xf>
    <xf numFmtId="0" fontId="33" fillId="0" borderId="5" xfId="1" applyFont="1" applyFill="1" applyBorder="1" applyAlignment="1">
      <alignment vertical="center"/>
    </xf>
    <xf numFmtId="0" fontId="33" fillId="0" borderId="5" xfId="1" applyFont="1" applyFill="1" applyBorder="1" applyAlignment="1">
      <alignment horizontal="center" vertical="center"/>
    </xf>
    <xf numFmtId="0" fontId="33" fillId="0" borderId="39" xfId="1" applyFont="1" applyFill="1" applyBorder="1" applyAlignment="1">
      <alignment horizontal="center" vertical="center"/>
    </xf>
    <xf numFmtId="0" fontId="33" fillId="17" borderId="51" xfId="1" applyFont="1" applyFill="1" applyBorder="1" applyAlignment="1">
      <alignment horizontal="center" vertical="center" wrapText="1"/>
    </xf>
    <xf numFmtId="0" fontId="36" fillId="17" borderId="46" xfId="1" applyFont="1" applyFill="1" applyBorder="1" applyAlignment="1">
      <alignment horizontal="center" vertical="center" wrapText="1"/>
    </xf>
    <xf numFmtId="0" fontId="51" fillId="17" borderId="46" xfId="1" applyFont="1" applyFill="1" applyBorder="1" applyAlignment="1">
      <alignment horizontal="center" vertical="center" wrapText="1"/>
    </xf>
    <xf numFmtId="0" fontId="33" fillId="17" borderId="46" xfId="1" applyFont="1" applyFill="1" applyBorder="1" applyAlignment="1">
      <alignment horizontal="center" vertical="center" wrapText="1"/>
    </xf>
    <xf numFmtId="0" fontId="33" fillId="17" borderId="51" xfId="1" applyFont="1" applyFill="1" applyBorder="1" applyAlignment="1">
      <alignment horizontal="center" vertical="center"/>
    </xf>
    <xf numFmtId="0" fontId="33" fillId="17" borderId="26" xfId="1" applyFont="1" applyFill="1" applyBorder="1" applyAlignment="1">
      <alignment horizontal="center" vertical="center"/>
    </xf>
    <xf numFmtId="0" fontId="33" fillId="17" borderId="46" xfId="1" applyFont="1" applyFill="1" applyBorder="1" applyAlignment="1">
      <alignment horizontal="center" vertical="center"/>
    </xf>
    <xf numFmtId="0" fontId="33" fillId="17" borderId="40" xfId="1" applyFont="1" applyFill="1" applyBorder="1" applyAlignment="1">
      <alignment horizontal="center" vertical="center"/>
    </xf>
    <xf numFmtId="0" fontId="34" fillId="2" borderId="39" xfId="1" applyFont="1" applyFill="1" applyBorder="1" applyAlignment="1">
      <alignment horizontal="center" vertical="center" wrapText="1"/>
    </xf>
    <xf numFmtId="0" fontId="34" fillId="2" borderId="41" xfId="1" applyFont="1" applyFill="1" applyBorder="1" applyAlignment="1">
      <alignment horizontal="center" vertical="center" wrapText="1"/>
    </xf>
    <xf numFmtId="0" fontId="33" fillId="0" borderId="46" xfId="1" applyFont="1" applyFill="1" applyBorder="1" applyAlignment="1">
      <alignment horizontal="center" vertical="center"/>
    </xf>
    <xf numFmtId="0" fontId="33" fillId="0" borderId="0" xfId="1" applyFont="1" applyFill="1" applyBorder="1" applyAlignment="1">
      <alignment horizontal="center" vertical="center"/>
    </xf>
    <xf numFmtId="0" fontId="33" fillId="0" borderId="40" xfId="1" applyFont="1" applyFill="1" applyBorder="1" applyAlignment="1">
      <alignment horizontal="center" vertical="center"/>
    </xf>
    <xf numFmtId="0" fontId="6" fillId="13" borderId="34" xfId="1" applyFont="1" applyFill="1" applyBorder="1"/>
    <xf numFmtId="1" fontId="35" fillId="13" borderId="39" xfId="1" applyNumberFormat="1" applyFont="1" applyFill="1" applyBorder="1" applyAlignment="1">
      <alignment horizontal="center" vertical="center" wrapText="1"/>
    </xf>
    <xf numFmtId="0" fontId="32" fillId="13" borderId="39" xfId="1" applyFont="1" applyFill="1" applyBorder="1" applyAlignment="1">
      <alignment horizontal="center" vertical="center" wrapText="1"/>
    </xf>
    <xf numFmtId="0" fontId="6" fillId="13" borderId="39" xfId="1" applyFont="1" applyFill="1" applyBorder="1" applyAlignment="1">
      <alignment vertical="center"/>
    </xf>
    <xf numFmtId="0" fontId="6" fillId="13" borderId="48" xfId="1" applyFont="1" applyFill="1" applyBorder="1"/>
    <xf numFmtId="0" fontId="33" fillId="5" borderId="66" xfId="1" applyFont="1" applyFill="1" applyBorder="1" applyAlignment="1">
      <alignment horizontal="center" vertical="center" wrapText="1"/>
    </xf>
    <xf numFmtId="0" fontId="60" fillId="0" borderId="0" xfId="1" applyFont="1" applyFill="1" applyBorder="1"/>
    <xf numFmtId="0" fontId="60" fillId="2" borderId="28" xfId="1" applyFont="1" applyFill="1" applyBorder="1"/>
    <xf numFmtId="0" fontId="48" fillId="0" borderId="0" xfId="1" applyFont="1" applyFill="1" applyBorder="1" applyAlignment="1">
      <alignment horizontal="center"/>
    </xf>
    <xf numFmtId="0" fontId="48" fillId="12" borderId="0" xfId="1" applyFont="1" applyFill="1" applyAlignment="1">
      <alignment horizontal="center"/>
    </xf>
    <xf numFmtId="0" fontId="17" fillId="19" borderId="5" xfId="7" applyFont="1" applyFill="1" applyBorder="1" applyAlignment="1">
      <alignment horizontal="center" vertical="center" wrapText="1"/>
    </xf>
    <xf numFmtId="0" fontId="14" fillId="19" borderId="5" xfId="7" applyFont="1" applyFill="1" applyBorder="1" applyAlignment="1">
      <alignment horizontal="center" vertical="center" wrapText="1"/>
    </xf>
    <xf numFmtId="0" fontId="22" fillId="19" borderId="5" xfId="7" applyFont="1" applyFill="1" applyBorder="1" applyAlignment="1">
      <alignment horizontal="center" vertical="center" wrapText="1"/>
    </xf>
    <xf numFmtId="0" fontId="4" fillId="2" borderId="0" xfId="1" applyFont="1" applyFill="1"/>
    <xf numFmtId="0" fontId="43" fillId="4" borderId="30" xfId="5" applyFont="1" applyFill="1" applyBorder="1" applyAlignment="1">
      <alignment horizontal="left" vertical="center"/>
    </xf>
    <xf numFmtId="0" fontId="65" fillId="0" borderId="23" xfId="3" applyFont="1" applyBorder="1" applyAlignment="1">
      <alignment horizontal="center" vertical="center" wrapText="1"/>
    </xf>
    <xf numFmtId="0" fontId="56" fillId="0" borderId="59" xfId="3" applyFont="1" applyBorder="1" applyAlignment="1">
      <alignment horizontal="center" vertical="center" wrapText="1"/>
    </xf>
    <xf numFmtId="0" fontId="55" fillId="16" borderId="82" xfId="1" applyFont="1" applyFill="1" applyBorder="1" applyAlignment="1">
      <alignment horizontal="center" vertical="center"/>
    </xf>
    <xf numFmtId="0" fontId="55" fillId="16" borderId="83" xfId="1" applyFont="1" applyFill="1" applyBorder="1" applyAlignment="1">
      <alignment horizontal="center" vertical="center"/>
    </xf>
    <xf numFmtId="0" fontId="16" fillId="0" borderId="39" xfId="7" applyFont="1" applyBorder="1" applyAlignment="1">
      <alignment vertical="center" wrapText="1"/>
    </xf>
    <xf numFmtId="0" fontId="23" fillId="0" borderId="39" xfId="7" applyFont="1" applyBorder="1" applyAlignment="1">
      <alignment vertical="center" wrapText="1"/>
    </xf>
    <xf numFmtId="0" fontId="23" fillId="0" borderId="39" xfId="7" applyFont="1" applyBorder="1" applyAlignment="1">
      <alignment vertical="center"/>
    </xf>
    <xf numFmtId="0" fontId="22" fillId="0" borderId="89" xfId="7" applyFont="1" applyBorder="1" applyAlignment="1">
      <alignment horizontal="center" vertical="center" wrapText="1"/>
    </xf>
    <xf numFmtId="0" fontId="14" fillId="19" borderId="40" xfId="7" applyFont="1" applyFill="1" applyBorder="1" applyAlignment="1">
      <alignment horizontal="center" vertical="center" wrapText="1"/>
    </xf>
    <xf numFmtId="164" fontId="22" fillId="10" borderId="89" xfId="7" applyNumberFormat="1" applyFont="1" applyFill="1" applyBorder="1" applyAlignment="1">
      <alignment horizontal="center" vertical="center" wrapText="1"/>
    </xf>
    <xf numFmtId="0" fontId="23" fillId="5" borderId="39" xfId="7" applyFont="1" applyFill="1" applyBorder="1" applyAlignment="1">
      <alignment vertical="center" wrapText="1"/>
    </xf>
    <xf numFmtId="0" fontId="23" fillId="0" borderId="90" xfId="7" applyFont="1" applyBorder="1" applyAlignment="1">
      <alignment vertical="center" wrapText="1"/>
    </xf>
    <xf numFmtId="0" fontId="22" fillId="0" borderId="91" xfId="7" applyFont="1" applyBorder="1" applyAlignment="1">
      <alignment horizontal="center" vertical="center" wrapText="1"/>
    </xf>
    <xf numFmtId="0" fontId="23" fillId="5" borderId="93" xfId="7" applyFont="1" applyFill="1" applyBorder="1" applyAlignment="1">
      <alignment vertical="center" wrapText="1"/>
    </xf>
    <xf numFmtId="0" fontId="14" fillId="19" borderId="89" xfId="7" applyFont="1" applyFill="1" applyBorder="1" applyAlignment="1">
      <alignment horizontal="center" vertical="center" wrapText="1"/>
    </xf>
    <xf numFmtId="0" fontId="16" fillId="15" borderId="89" xfId="7" applyFont="1" applyFill="1" applyBorder="1" applyAlignment="1">
      <alignment horizontal="center" vertical="center" wrapText="1"/>
    </xf>
    <xf numFmtId="0" fontId="23" fillId="6" borderId="89" xfId="7" applyFont="1" applyFill="1" applyBorder="1" applyAlignment="1">
      <alignment horizontal="center" vertical="center"/>
    </xf>
    <xf numFmtId="164" fontId="23" fillId="7" borderId="89" xfId="7" applyNumberFormat="1" applyFont="1" applyFill="1" applyBorder="1" applyAlignment="1">
      <alignment horizontal="center" vertical="center"/>
    </xf>
    <xf numFmtId="164" fontId="16" fillId="8" borderId="89" xfId="7" applyNumberFormat="1" applyFont="1" applyFill="1" applyBorder="1" applyAlignment="1">
      <alignment horizontal="center" vertical="center" wrapText="1"/>
    </xf>
    <xf numFmtId="164" fontId="16" fillId="9" borderId="89" xfId="7" applyNumberFormat="1" applyFont="1" applyFill="1" applyBorder="1" applyAlignment="1">
      <alignment horizontal="center" vertical="center" wrapText="1"/>
    </xf>
    <xf numFmtId="164" fontId="16" fillId="10" borderId="89" xfId="7" applyNumberFormat="1" applyFont="1" applyFill="1" applyBorder="1" applyAlignment="1">
      <alignment horizontal="center" vertical="center" wrapText="1"/>
    </xf>
    <xf numFmtId="164" fontId="16" fillId="11" borderId="89" xfId="7" applyNumberFormat="1" applyFont="1" applyFill="1" applyBorder="1" applyAlignment="1">
      <alignment horizontal="center" vertical="center" wrapText="1"/>
    </xf>
    <xf numFmtId="0" fontId="67" fillId="0" borderId="94" xfId="3" applyFont="1" applyBorder="1" applyAlignment="1">
      <alignment horizontal="center" vertical="center" wrapText="1"/>
    </xf>
    <xf numFmtId="0" fontId="56" fillId="0" borderId="0" xfId="3" applyFont="1" applyBorder="1" applyAlignment="1">
      <alignment horizontal="center" vertical="center" wrapText="1"/>
    </xf>
    <xf numFmtId="0" fontId="44" fillId="0" borderId="94" xfId="7" applyFont="1" applyBorder="1" applyAlignment="1">
      <alignment horizontal="center" vertical="center" wrapText="1"/>
    </xf>
    <xf numFmtId="164" fontId="16" fillId="10" borderId="94" xfId="7" applyNumberFormat="1" applyFont="1" applyFill="1" applyBorder="1" applyAlignment="1">
      <alignment horizontal="center" vertical="center" wrapText="1"/>
    </xf>
    <xf numFmtId="0" fontId="63" fillId="0" borderId="94" xfId="7" applyFont="1" applyBorder="1" applyAlignment="1">
      <alignment horizontal="center" vertical="center" wrapText="1"/>
    </xf>
    <xf numFmtId="0" fontId="56" fillId="0" borderId="94" xfId="3" applyFont="1" applyBorder="1" applyAlignment="1">
      <alignment horizontal="center" vertical="center" wrapText="1"/>
    </xf>
    <xf numFmtId="0" fontId="65" fillId="0" borderId="94" xfId="3" applyFont="1" applyBorder="1" applyAlignment="1">
      <alignment horizontal="center" vertical="center" wrapText="1"/>
    </xf>
    <xf numFmtId="0" fontId="22" fillId="6" borderId="40" xfId="7" applyFont="1" applyFill="1" applyBorder="1" applyAlignment="1">
      <alignment horizontal="center" vertical="center" wrapText="1"/>
    </xf>
    <xf numFmtId="0" fontId="23" fillId="6" borderId="40" xfId="7" applyFont="1" applyFill="1" applyBorder="1" applyAlignment="1">
      <alignment horizontal="center" vertical="center"/>
    </xf>
    <xf numFmtId="0" fontId="22" fillId="0" borderId="94" xfId="7" applyFont="1" applyBorder="1" applyAlignment="1">
      <alignment vertical="center" wrapText="1"/>
    </xf>
    <xf numFmtId="0" fontId="22" fillId="0" borderId="94" xfId="7" applyFont="1" applyBorder="1" applyAlignment="1">
      <alignment horizontal="center" vertical="center" wrapText="1"/>
    </xf>
    <xf numFmtId="164" fontId="22" fillId="10" borderId="94" xfId="7" applyNumberFormat="1" applyFont="1" applyFill="1" applyBorder="1" applyAlignment="1">
      <alignment horizontal="center" vertical="center" wrapText="1"/>
    </xf>
    <xf numFmtId="0" fontId="17" fillId="19" borderId="94" xfId="7" applyFont="1" applyFill="1" applyBorder="1" applyAlignment="1">
      <alignment horizontal="center" vertical="center" wrapText="1"/>
    </xf>
    <xf numFmtId="0" fontId="22" fillId="15" borderId="94" xfId="7" applyFont="1" applyFill="1" applyBorder="1" applyAlignment="1">
      <alignment horizontal="center" vertical="center" wrapText="1"/>
    </xf>
    <xf numFmtId="0" fontId="23" fillId="5" borderId="94" xfId="7" applyFont="1" applyFill="1" applyBorder="1" applyAlignment="1">
      <alignment vertical="center" wrapText="1"/>
    </xf>
    <xf numFmtId="0" fontId="14" fillId="19" borderId="94" xfId="7" applyFont="1" applyFill="1" applyBorder="1" applyAlignment="1">
      <alignment horizontal="center" vertical="center" wrapText="1"/>
    </xf>
    <xf numFmtId="0" fontId="16" fillId="15" borderId="94" xfId="7" applyFont="1" applyFill="1" applyBorder="1" applyAlignment="1">
      <alignment horizontal="center" vertical="center" wrapText="1"/>
    </xf>
    <xf numFmtId="0" fontId="23" fillId="0" borderId="94" xfId="7" applyFont="1" applyBorder="1" applyAlignment="1">
      <alignment vertical="center" wrapText="1"/>
    </xf>
    <xf numFmtId="0" fontId="22" fillId="0" borderId="89" xfId="7" applyFont="1" applyBorder="1" applyAlignment="1">
      <alignment vertical="center" wrapText="1"/>
    </xf>
    <xf numFmtId="0" fontId="46" fillId="5" borderId="23" xfId="5" applyFont="1" applyFill="1" applyBorder="1" applyAlignment="1">
      <alignment horizontal="center" vertical="center" wrapText="1"/>
    </xf>
    <xf numFmtId="0" fontId="55" fillId="5" borderId="98" xfId="1" applyFont="1" applyFill="1" applyBorder="1" applyAlignment="1">
      <alignment vertical="center"/>
    </xf>
    <xf numFmtId="0" fontId="55" fillId="18" borderId="99" xfId="1" applyFont="1" applyFill="1" applyBorder="1" applyAlignment="1">
      <alignment horizontal="center" vertical="center" wrapText="1"/>
    </xf>
    <xf numFmtId="0" fontId="55" fillId="5" borderId="58" xfId="1" applyFont="1" applyFill="1" applyBorder="1" applyAlignment="1">
      <alignment horizontal="justify" vertical="center"/>
    </xf>
    <xf numFmtId="0" fontId="55" fillId="18" borderId="102" xfId="1" applyFont="1" applyFill="1" applyBorder="1" applyAlignment="1">
      <alignment horizontal="center" vertical="center"/>
    </xf>
    <xf numFmtId="0" fontId="55" fillId="5" borderId="103" xfId="1" applyFont="1" applyFill="1" applyBorder="1" applyAlignment="1">
      <alignment horizontal="justify" vertical="center"/>
    </xf>
    <xf numFmtId="0" fontId="55" fillId="18" borderId="104" xfId="1" applyFont="1" applyFill="1" applyBorder="1" applyAlignment="1">
      <alignment horizontal="center" vertical="center"/>
    </xf>
    <xf numFmtId="0" fontId="55" fillId="5" borderId="105" xfId="1" applyFont="1" applyFill="1" applyBorder="1" applyAlignment="1">
      <alignment horizontal="justify" vertical="center"/>
    </xf>
    <xf numFmtId="0" fontId="12" fillId="2" borderId="106" xfId="1" applyFill="1" applyBorder="1"/>
    <xf numFmtId="0" fontId="81" fillId="5" borderId="5" xfId="0" applyFont="1" applyFill="1" applyBorder="1" applyAlignment="1">
      <alignment horizontal="left" vertical="center" wrapText="1" indent="1"/>
    </xf>
    <xf numFmtId="0" fontId="80" fillId="5" borderId="5" xfId="0" applyFont="1" applyFill="1" applyBorder="1" applyAlignment="1">
      <alignment horizontal="left" vertical="center" wrapText="1" indent="1"/>
    </xf>
    <xf numFmtId="0" fontId="0" fillId="0" borderId="5" xfId="0" applyBorder="1"/>
    <xf numFmtId="0" fontId="82" fillId="0" borderId="5" xfId="0" applyFont="1" applyBorder="1" applyAlignment="1">
      <alignment vertical="center" wrapText="1"/>
    </xf>
    <xf numFmtId="0" fontId="21" fillId="4" borderId="5" xfId="7" applyFont="1" applyFill="1" applyBorder="1" applyAlignment="1">
      <alignment horizontal="center" vertical="center" wrapText="1"/>
    </xf>
    <xf numFmtId="0" fontId="2" fillId="11" borderId="5" xfId="7" applyFont="1" applyFill="1" applyBorder="1" applyAlignment="1">
      <alignment horizontal="center" vertical="center"/>
    </xf>
    <xf numFmtId="0" fontId="23" fillId="6" borderId="5" xfId="7" quotePrefix="1" applyFont="1" applyFill="1" applyBorder="1" applyAlignment="1">
      <alignment horizontal="center" vertical="center"/>
    </xf>
    <xf numFmtId="0" fontId="2" fillId="10" borderId="5" xfId="7" applyFont="1" applyFill="1" applyBorder="1" applyAlignment="1">
      <alignment horizontal="center" vertical="center"/>
    </xf>
    <xf numFmtId="0" fontId="6" fillId="0" borderId="0" xfId="1" applyFont="1" applyBorder="1" applyAlignment="1"/>
    <xf numFmtId="0" fontId="6" fillId="0" borderId="0" xfId="1" applyFont="1" applyAlignment="1"/>
    <xf numFmtId="0" fontId="16" fillId="0" borderId="0" xfId="0" applyFont="1" applyAlignment="1">
      <alignment horizontal="justify" vertical="center"/>
    </xf>
    <xf numFmtId="0" fontId="16" fillId="0" borderId="0" xfId="0" applyFont="1" applyAlignment="1">
      <alignment vertical="center"/>
    </xf>
    <xf numFmtId="0" fontId="26" fillId="0" borderId="0" xfId="0" applyFont="1" applyAlignment="1">
      <alignment horizontal="center" vertical="center"/>
    </xf>
    <xf numFmtId="0" fontId="23" fillId="2" borderId="23" xfId="3" applyFont="1" applyFill="1" applyBorder="1" applyAlignment="1">
      <alignment horizontal="center" vertical="center" wrapText="1"/>
    </xf>
    <xf numFmtId="0" fontId="17" fillId="2" borderId="23" xfId="3" applyFont="1" applyFill="1" applyBorder="1" applyAlignment="1">
      <alignment horizontal="center" vertical="center" wrapText="1"/>
    </xf>
    <xf numFmtId="0" fontId="17" fillId="2" borderId="68" xfId="3" applyFont="1" applyFill="1" applyBorder="1" applyAlignment="1">
      <alignment horizontal="center" vertical="center" wrapText="1"/>
    </xf>
    <xf numFmtId="0" fontId="17" fillId="2" borderId="21" xfId="3" applyFont="1" applyFill="1" applyBorder="1" applyAlignment="1">
      <alignment horizontal="center" vertical="center" wrapText="1"/>
    </xf>
    <xf numFmtId="0" fontId="16" fillId="2" borderId="23" xfId="3" applyFont="1" applyFill="1" applyBorder="1" applyAlignment="1">
      <alignment horizontal="center" vertical="center" wrapText="1"/>
    </xf>
    <xf numFmtId="1" fontId="17" fillId="2" borderId="23" xfId="3" applyNumberFormat="1" applyFont="1" applyFill="1" applyBorder="1" applyAlignment="1">
      <alignment horizontal="center" vertical="center" wrapText="1"/>
    </xf>
    <xf numFmtId="0" fontId="89" fillId="2" borderId="32" xfId="1" applyFont="1" applyFill="1" applyBorder="1" applyAlignment="1">
      <alignment horizontal="center" vertical="center" wrapText="1"/>
    </xf>
    <xf numFmtId="0" fontId="40" fillId="2" borderId="109" xfId="1" applyFont="1" applyFill="1" applyBorder="1" applyAlignment="1">
      <alignment horizontal="center" vertical="center" wrapText="1"/>
    </xf>
    <xf numFmtId="0" fontId="89" fillId="2" borderId="109" xfId="1" applyFont="1" applyFill="1" applyBorder="1" applyAlignment="1">
      <alignment horizontal="center" vertical="center" wrapText="1"/>
    </xf>
    <xf numFmtId="0" fontId="40" fillId="2" borderId="40" xfId="1" applyFont="1" applyFill="1" applyBorder="1" applyAlignment="1">
      <alignment horizontal="center" vertical="center" wrapText="1"/>
    </xf>
    <xf numFmtId="0" fontId="40" fillId="13" borderId="6" xfId="1" applyFont="1" applyFill="1" applyBorder="1" applyAlignment="1">
      <alignment horizontal="center" vertical="center" wrapText="1"/>
    </xf>
    <xf numFmtId="0" fontId="40" fillId="2" borderId="79" xfId="1" applyFont="1" applyFill="1" applyBorder="1" applyAlignment="1">
      <alignment horizontal="center" vertical="center" wrapText="1"/>
    </xf>
    <xf numFmtId="0" fontId="40" fillId="2" borderId="42" xfId="1" applyFont="1" applyFill="1" applyBorder="1" applyAlignment="1">
      <alignment horizontal="center" vertical="center" wrapText="1"/>
    </xf>
    <xf numFmtId="0" fontId="40" fillId="13" borderId="9" xfId="1" applyFont="1" applyFill="1" applyBorder="1" applyAlignment="1">
      <alignment horizontal="center" vertical="center" wrapText="1"/>
    </xf>
    <xf numFmtId="0" fontId="44" fillId="2" borderId="115" xfId="1" applyFont="1" applyFill="1" applyBorder="1" applyAlignment="1">
      <alignment horizontal="center" vertical="center"/>
    </xf>
    <xf numFmtId="0" fontId="83" fillId="2" borderId="108" xfId="1" applyFont="1" applyFill="1" applyBorder="1" applyAlignment="1">
      <alignment horizontal="center" vertical="center" wrapText="1"/>
    </xf>
    <xf numFmtId="1" fontId="83" fillId="13" borderId="73" xfId="1" applyNumberFormat="1" applyFont="1" applyFill="1" applyBorder="1" applyAlignment="1">
      <alignment horizontal="center" vertical="center" wrapText="1"/>
    </xf>
    <xf numFmtId="0" fontId="83" fillId="2" borderId="40" xfId="1" applyFont="1" applyFill="1" applyBorder="1" applyAlignment="1">
      <alignment horizontal="center" vertical="center" wrapText="1"/>
    </xf>
    <xf numFmtId="1" fontId="83" fillId="13" borderId="6" xfId="1" applyNumberFormat="1" applyFont="1" applyFill="1" applyBorder="1" applyAlignment="1">
      <alignment horizontal="center" vertical="center" wrapText="1"/>
    </xf>
    <xf numFmtId="0" fontId="84" fillId="17" borderId="111" xfId="1" applyFont="1" applyFill="1" applyBorder="1" applyAlignment="1">
      <alignment horizontal="center" vertical="center" wrapText="1"/>
    </xf>
    <xf numFmtId="0" fontId="44" fillId="5" borderId="110" xfId="1" applyFont="1" applyFill="1" applyBorder="1" applyAlignment="1">
      <alignment vertical="center"/>
    </xf>
    <xf numFmtId="0" fontId="84" fillId="17" borderId="117" xfId="1" applyFont="1" applyFill="1" applyBorder="1" applyAlignment="1">
      <alignment horizontal="center" vertical="center" wrapText="1"/>
    </xf>
    <xf numFmtId="0" fontId="93" fillId="2" borderId="107" xfId="1" applyFont="1" applyFill="1" applyBorder="1" applyAlignment="1">
      <alignment horizontal="center" vertical="center" wrapText="1"/>
    </xf>
    <xf numFmtId="0" fontId="93" fillId="13" borderId="81" xfId="1" applyFont="1" applyFill="1" applyBorder="1" applyAlignment="1">
      <alignment horizontal="center" vertical="center" wrapText="1"/>
    </xf>
    <xf numFmtId="0" fontId="90" fillId="2" borderId="117" xfId="1" applyFont="1" applyFill="1" applyBorder="1" applyAlignment="1">
      <alignment horizontal="center" vertical="center"/>
    </xf>
    <xf numFmtId="0" fontId="90" fillId="20" borderId="46" xfId="1" applyFont="1" applyFill="1" applyBorder="1" applyAlignment="1">
      <alignment horizontal="center" vertical="center" wrapText="1"/>
    </xf>
    <xf numFmtId="0" fontId="90" fillId="20" borderId="31" xfId="1" applyFont="1" applyFill="1" applyBorder="1" applyAlignment="1">
      <alignment horizontal="center" vertical="center" wrapText="1"/>
    </xf>
    <xf numFmtId="0" fontId="44" fillId="0" borderId="117" xfId="1" applyFont="1" applyBorder="1" applyAlignment="1">
      <alignment vertical="center"/>
    </xf>
    <xf numFmtId="0" fontId="63" fillId="5" borderId="66" xfId="1" applyFont="1" applyFill="1" applyBorder="1" applyAlignment="1">
      <alignment horizontal="left" vertical="center"/>
    </xf>
    <xf numFmtId="0" fontId="43" fillId="0" borderId="19" xfId="5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164" fontId="22" fillId="16" borderId="89" xfId="7" applyNumberFormat="1" applyFont="1" applyFill="1" applyBorder="1" applyAlignment="1">
      <alignment horizontal="center" vertical="center" wrapText="1"/>
    </xf>
    <xf numFmtId="164" fontId="16" fillId="16" borderId="94" xfId="7" applyNumberFormat="1" applyFont="1" applyFill="1" applyBorder="1" applyAlignment="1">
      <alignment horizontal="center" vertical="center" wrapText="1"/>
    </xf>
    <xf numFmtId="164" fontId="22" fillId="16" borderId="5" xfId="7" applyNumberFormat="1" applyFont="1" applyFill="1" applyBorder="1" applyAlignment="1">
      <alignment horizontal="center" vertical="center" wrapText="1"/>
    </xf>
    <xf numFmtId="164" fontId="22" fillId="16" borderId="94" xfId="7" applyNumberFormat="1" applyFont="1" applyFill="1" applyBorder="1" applyAlignment="1">
      <alignment horizontal="center" vertical="center" wrapText="1"/>
    </xf>
    <xf numFmtId="0" fontId="53" fillId="0" borderId="0" xfId="0" applyFont="1" applyAlignment="1">
      <alignment horizontal="center" wrapText="1"/>
    </xf>
    <xf numFmtId="166" fontId="16" fillId="16" borderId="94" xfId="7" applyNumberFormat="1" applyFont="1" applyFill="1" applyBorder="1" applyAlignment="1">
      <alignment horizontal="center" vertical="center" wrapText="1"/>
    </xf>
    <xf numFmtId="167" fontId="16" fillId="16" borderId="94" xfId="7" applyNumberFormat="1" applyFont="1" applyFill="1" applyBorder="1" applyAlignment="1">
      <alignment horizontal="center" vertical="center" wrapText="1"/>
    </xf>
    <xf numFmtId="166" fontId="16" fillId="10" borderId="94" xfId="7" applyNumberFormat="1" applyFont="1" applyFill="1" applyBorder="1" applyAlignment="1">
      <alignment horizontal="center" vertical="center" wrapText="1"/>
    </xf>
    <xf numFmtId="0" fontId="99" fillId="0" borderId="118" xfId="0" applyFont="1" applyFill="1" applyBorder="1" applyAlignment="1">
      <alignment horizontal="left" vertical="center" wrapText="1"/>
    </xf>
    <xf numFmtId="0" fontId="99" fillId="0" borderId="5" xfId="0" applyFont="1" applyFill="1" applyBorder="1" applyAlignment="1">
      <alignment horizontal="left" vertical="center" wrapText="1"/>
    </xf>
    <xf numFmtId="0" fontId="99" fillId="0" borderId="8" xfId="0" applyFont="1" applyFill="1" applyBorder="1" applyAlignment="1">
      <alignment horizontal="left" vertical="center" wrapText="1"/>
    </xf>
    <xf numFmtId="0" fontId="99" fillId="0" borderId="5" xfId="0" applyFont="1" applyFill="1" applyBorder="1" applyAlignment="1">
      <alignment horizontal="left" vertical="center"/>
    </xf>
    <xf numFmtId="0" fontId="99" fillId="0" borderId="44" xfId="0" applyFont="1" applyFill="1" applyBorder="1" applyAlignment="1">
      <alignment horizontal="left" vertical="center" wrapText="1"/>
    </xf>
    <xf numFmtId="0" fontId="99" fillId="0" borderId="89" xfId="0" applyFont="1" applyFill="1" applyBorder="1" applyAlignment="1">
      <alignment horizontal="left" vertical="center"/>
    </xf>
    <xf numFmtId="0" fontId="99" fillId="0" borderId="89" xfId="0" applyFont="1" applyFill="1" applyBorder="1" applyAlignment="1">
      <alignment horizontal="left" vertical="center" wrapText="1"/>
    </xf>
    <xf numFmtId="0" fontId="99" fillId="0" borderId="44" xfId="0" applyFont="1" applyFill="1" applyBorder="1" applyAlignment="1">
      <alignment horizontal="left" vertical="center"/>
    </xf>
    <xf numFmtId="0" fontId="99" fillId="0" borderId="53" xfId="0" applyFont="1" applyFill="1" applyBorder="1" applyAlignment="1">
      <alignment horizontal="left" vertical="center" wrapText="1"/>
    </xf>
    <xf numFmtId="0" fontId="16" fillId="0" borderId="44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118" xfId="0" applyFont="1" applyFill="1" applyBorder="1" applyAlignment="1">
      <alignment horizontal="center" vertical="center"/>
    </xf>
    <xf numFmtId="0" fontId="16" fillId="0" borderId="89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/>
    <xf numFmtId="0" fontId="102" fillId="0" borderId="0" xfId="0" applyFont="1" applyFill="1" applyAlignment="1">
      <alignment vertical="center"/>
    </xf>
    <xf numFmtId="0" fontId="22" fillId="0" borderId="0" xfId="0" applyFont="1" applyFill="1" applyAlignment="1">
      <alignment wrapText="1"/>
    </xf>
    <xf numFmtId="0" fontId="16" fillId="0" borderId="0" xfId="0" applyFont="1" applyFill="1" applyAlignment="1">
      <alignment horizontal="left"/>
    </xf>
    <xf numFmtId="0" fontId="103" fillId="0" borderId="0" xfId="0" applyFont="1" applyFill="1"/>
    <xf numFmtId="0" fontId="101" fillId="0" borderId="43" xfId="0" applyFont="1" applyFill="1" applyBorder="1" applyAlignment="1">
      <alignment vertical="center" wrapText="1"/>
    </xf>
    <xf numFmtId="0" fontId="101" fillId="0" borderId="4" xfId="0" applyFont="1" applyFill="1" applyBorder="1" applyAlignment="1">
      <alignment vertical="center" wrapText="1"/>
    </xf>
    <xf numFmtId="0" fontId="101" fillId="0" borderId="7" xfId="0" applyFont="1" applyFill="1" applyBorder="1" applyAlignment="1">
      <alignment vertical="center" wrapText="1"/>
    </xf>
    <xf numFmtId="0" fontId="105" fillId="0" borderId="44" xfId="0" applyFont="1" applyFill="1" applyBorder="1" applyAlignment="1">
      <alignment horizontal="center" vertical="center"/>
    </xf>
    <xf numFmtId="0" fontId="105" fillId="0" borderId="5" xfId="0" applyFont="1" applyFill="1" applyBorder="1" applyAlignment="1">
      <alignment horizontal="center" vertical="center"/>
    </xf>
    <xf numFmtId="0" fontId="105" fillId="0" borderId="8" xfId="0" applyFont="1" applyFill="1" applyBorder="1" applyAlignment="1">
      <alignment horizontal="center" vertical="center"/>
    </xf>
    <xf numFmtId="0" fontId="105" fillId="0" borderId="118" xfId="0" applyFont="1" applyFill="1" applyBorder="1" applyAlignment="1">
      <alignment horizontal="center" vertical="center"/>
    </xf>
    <xf numFmtId="0" fontId="105" fillId="0" borderId="89" xfId="0" applyFont="1" applyFill="1" applyBorder="1" applyAlignment="1">
      <alignment horizontal="center" vertical="center"/>
    </xf>
    <xf numFmtId="0" fontId="105" fillId="0" borderId="53" xfId="0" applyFont="1" applyFill="1" applyBorder="1" applyAlignment="1">
      <alignment horizontal="center" vertical="center"/>
    </xf>
    <xf numFmtId="0" fontId="105" fillId="0" borderId="0" xfId="0" applyFont="1" applyFill="1"/>
    <xf numFmtId="0" fontId="106" fillId="0" borderId="73" xfId="0" applyFont="1" applyFill="1" applyBorder="1" applyAlignment="1">
      <alignment horizontal="center" vertical="center" wrapText="1"/>
    </xf>
    <xf numFmtId="0" fontId="106" fillId="0" borderId="6" xfId="0" applyFont="1" applyFill="1" applyBorder="1" applyAlignment="1">
      <alignment horizontal="center" vertical="center" wrapText="1"/>
    </xf>
    <xf numFmtId="0" fontId="106" fillId="0" borderId="6" xfId="0" applyFont="1" applyFill="1" applyBorder="1" applyAlignment="1">
      <alignment horizontal="center" vertical="center"/>
    </xf>
    <xf numFmtId="0" fontId="106" fillId="0" borderId="9" xfId="0" applyFont="1" applyFill="1" applyBorder="1" applyAlignment="1">
      <alignment horizontal="center" vertical="center" wrapText="1"/>
    </xf>
    <xf numFmtId="0" fontId="106" fillId="0" borderId="38" xfId="0" applyFont="1" applyFill="1" applyBorder="1" applyAlignment="1">
      <alignment horizontal="center" vertical="center" wrapText="1"/>
    </xf>
    <xf numFmtId="0" fontId="106" fillId="0" borderId="81" xfId="0" applyFont="1" applyFill="1" applyBorder="1" applyAlignment="1">
      <alignment horizontal="center" vertical="center" wrapText="1"/>
    </xf>
    <xf numFmtId="0" fontId="106" fillId="0" borderId="47" xfId="0" applyFont="1" applyFill="1" applyBorder="1" applyAlignment="1">
      <alignment horizontal="center" vertical="center" wrapText="1"/>
    </xf>
    <xf numFmtId="0" fontId="106" fillId="0" borderId="0" xfId="0" applyFont="1" applyFill="1"/>
    <xf numFmtId="0" fontId="107" fillId="23" borderId="6" xfId="0" applyFont="1" applyFill="1" applyBorder="1" applyAlignment="1">
      <alignment horizontal="center" vertical="center" wrapText="1"/>
    </xf>
    <xf numFmtId="0" fontId="107" fillId="23" borderId="8" xfId="0" applyFont="1" applyFill="1" applyBorder="1" applyAlignment="1">
      <alignment horizontal="center" vertical="center" wrapText="1"/>
    </xf>
    <xf numFmtId="0" fontId="107" fillId="23" borderId="9" xfId="0" applyFont="1" applyFill="1" applyBorder="1" applyAlignment="1">
      <alignment horizontal="center" vertical="center" wrapText="1"/>
    </xf>
    <xf numFmtId="0" fontId="101" fillId="0" borderId="43" xfId="0" applyFont="1" applyFill="1" applyBorder="1" applyAlignment="1">
      <alignment horizontal="justify" vertical="center" wrapText="1"/>
    </xf>
    <xf numFmtId="0" fontId="101" fillId="0" borderId="4" xfId="0" applyFont="1" applyFill="1" applyBorder="1" applyAlignment="1">
      <alignment horizontal="justify" vertical="center" wrapText="1"/>
    </xf>
    <xf numFmtId="0" fontId="101" fillId="0" borderId="7" xfId="0" applyFont="1" applyFill="1" applyBorder="1" applyAlignment="1">
      <alignment horizontal="justify" vertical="center" wrapText="1"/>
    </xf>
    <xf numFmtId="0" fontId="101" fillId="0" borderId="36" xfId="0" applyFont="1" applyFill="1" applyBorder="1" applyAlignment="1">
      <alignment vertical="center" wrapText="1"/>
    </xf>
    <xf numFmtId="0" fontId="101" fillId="0" borderId="74" xfId="0" applyFont="1" applyFill="1" applyBorder="1" applyAlignment="1">
      <alignment vertical="center" wrapText="1"/>
    </xf>
    <xf numFmtId="0" fontId="101" fillId="0" borderId="52" xfId="0" applyFont="1" applyFill="1" applyBorder="1" applyAlignment="1">
      <alignment vertical="center" wrapText="1"/>
    </xf>
    <xf numFmtId="0" fontId="101" fillId="0" borderId="43" xfId="0" applyFont="1" applyFill="1" applyBorder="1" applyAlignment="1">
      <alignment horizontal="left" vertical="center" wrapText="1"/>
    </xf>
    <xf numFmtId="0" fontId="90" fillId="17" borderId="51" xfId="1" applyFont="1" applyFill="1" applyBorder="1" applyAlignment="1">
      <alignment horizontal="center" vertical="center" wrapText="1"/>
    </xf>
    <xf numFmtId="0" fontId="84" fillId="17" borderId="71" xfId="1" applyFont="1" applyFill="1" applyBorder="1" applyAlignment="1">
      <alignment horizontal="center" vertical="center" wrapText="1"/>
    </xf>
    <xf numFmtId="0" fontId="63" fillId="5" borderId="111" xfId="1" applyFont="1" applyFill="1" applyBorder="1" applyAlignment="1">
      <alignment horizontal="left" vertical="center"/>
    </xf>
    <xf numFmtId="0" fontId="44" fillId="5" borderId="111" xfId="1" applyFont="1" applyFill="1" applyBorder="1" applyAlignment="1">
      <alignment vertical="center"/>
    </xf>
    <xf numFmtId="0" fontId="44" fillId="5" borderId="1" xfId="1" applyFont="1" applyFill="1" applyBorder="1" applyAlignment="1">
      <alignment vertical="center"/>
    </xf>
    <xf numFmtId="0" fontId="44" fillId="5" borderId="113" xfId="1" applyFont="1" applyFill="1" applyBorder="1" applyAlignment="1">
      <alignment vertical="center"/>
    </xf>
    <xf numFmtId="0" fontId="90" fillId="17" borderId="115" xfId="1" applyFont="1" applyFill="1" applyBorder="1" applyAlignment="1">
      <alignment horizontal="center" vertical="center" wrapText="1"/>
    </xf>
    <xf numFmtId="0" fontId="44" fillId="5" borderId="45" xfId="1" applyFont="1" applyFill="1" applyBorder="1" applyAlignment="1">
      <alignment vertical="center"/>
    </xf>
    <xf numFmtId="0" fontId="90" fillId="20" borderId="51" xfId="1" applyFont="1" applyFill="1" applyBorder="1" applyAlignment="1">
      <alignment horizontal="center" vertical="center" wrapText="1"/>
    </xf>
    <xf numFmtId="0" fontId="44" fillId="5" borderId="1" xfId="1" applyFont="1" applyFill="1" applyBorder="1" applyAlignment="1">
      <alignment horizontal="justify" vertical="center"/>
    </xf>
    <xf numFmtId="0" fontId="44" fillId="5" borderId="45" xfId="1" applyFont="1" applyFill="1" applyBorder="1" applyAlignment="1">
      <alignment horizontal="justify" vertical="center"/>
    </xf>
    <xf numFmtId="0" fontId="44" fillId="5" borderId="113" xfId="1" applyFont="1" applyFill="1" applyBorder="1" applyAlignment="1">
      <alignment horizontal="justify" vertical="center"/>
    </xf>
    <xf numFmtId="0" fontId="17" fillId="2" borderId="80" xfId="3" applyFont="1" applyFill="1" applyBorder="1" applyAlignment="1">
      <alignment horizontal="center" vertical="center" wrapText="1"/>
    </xf>
    <xf numFmtId="0" fontId="86" fillId="16" borderId="23" xfId="0" applyFont="1" applyFill="1" applyBorder="1" applyAlignment="1">
      <alignment horizontal="center" vertical="center" wrapText="1"/>
    </xf>
    <xf numFmtId="0" fontId="42" fillId="0" borderId="0" xfId="3" applyFont="1"/>
    <xf numFmtId="0" fontId="16" fillId="0" borderId="0" xfId="3" applyFont="1"/>
    <xf numFmtId="0" fontId="63" fillId="0" borderId="0" xfId="3" applyFont="1"/>
    <xf numFmtId="0" fontId="79" fillId="2" borderId="0" xfId="3" applyFont="1" applyFill="1" applyAlignment="1">
      <alignment horizontal="left"/>
    </xf>
    <xf numFmtId="0" fontId="86" fillId="2" borderId="0" xfId="3" applyFont="1" applyFill="1" applyBorder="1"/>
    <xf numFmtId="0" fontId="42" fillId="2" borderId="0" xfId="3" applyFont="1" applyFill="1" applyBorder="1"/>
    <xf numFmtId="0" fontId="42" fillId="2" borderId="0" xfId="3" applyFont="1" applyFill="1"/>
    <xf numFmtId="0" fontId="86" fillId="2" borderId="0" xfId="3" applyFont="1" applyFill="1"/>
    <xf numFmtId="0" fontId="43" fillId="0" borderId="0" xfId="3" applyFont="1"/>
    <xf numFmtId="0" fontId="86" fillId="16" borderId="122" xfId="0" applyFont="1" applyFill="1" applyBorder="1" applyAlignment="1">
      <alignment horizontal="center" vertical="center" wrapText="1"/>
    </xf>
    <xf numFmtId="0" fontId="23" fillId="2" borderId="122" xfId="3" applyFont="1" applyFill="1" applyBorder="1" applyAlignment="1">
      <alignment horizontal="center" vertical="center" wrapText="1"/>
    </xf>
    <xf numFmtId="0" fontId="17" fillId="2" borderId="122" xfId="3" applyFont="1" applyFill="1" applyBorder="1" applyAlignment="1">
      <alignment horizontal="center" vertical="center" wrapText="1"/>
    </xf>
    <xf numFmtId="0" fontId="17" fillId="16" borderId="21" xfId="3" applyFont="1" applyFill="1" applyBorder="1" applyAlignment="1">
      <alignment horizontal="center" vertical="center" wrapText="1"/>
    </xf>
    <xf numFmtId="0" fontId="17" fillId="16" borderId="23" xfId="3" applyFont="1" applyFill="1" applyBorder="1" applyAlignment="1">
      <alignment horizontal="center" vertical="center" wrapText="1"/>
    </xf>
    <xf numFmtId="0" fontId="17" fillId="16" borderId="122" xfId="3" applyFont="1" applyFill="1" applyBorder="1" applyAlignment="1">
      <alignment horizontal="center" vertical="center" wrapText="1"/>
    </xf>
    <xf numFmtId="0" fontId="42" fillId="16" borderId="0" xfId="3" applyFont="1" applyFill="1"/>
    <xf numFmtId="0" fontId="86" fillId="16" borderId="0" xfId="3" applyFont="1" applyFill="1"/>
    <xf numFmtId="0" fontId="86" fillId="16" borderId="125" xfId="0" applyFont="1" applyFill="1" applyBorder="1" applyAlignment="1">
      <alignment horizontal="center" vertical="center" wrapText="1"/>
    </xf>
    <xf numFmtId="0" fontId="23" fillId="2" borderId="125" xfId="3" applyFont="1" applyFill="1" applyBorder="1" applyAlignment="1">
      <alignment horizontal="center" vertical="center" wrapText="1"/>
    </xf>
    <xf numFmtId="0" fontId="17" fillId="2" borderId="125" xfId="3" applyFont="1" applyFill="1" applyBorder="1" applyAlignment="1">
      <alignment horizontal="center" vertical="center" wrapText="1"/>
    </xf>
    <xf numFmtId="0" fontId="17" fillId="16" borderId="125" xfId="3" applyFont="1" applyFill="1" applyBorder="1" applyAlignment="1">
      <alignment horizontal="center" vertical="center" wrapText="1"/>
    </xf>
    <xf numFmtId="0" fontId="16" fillId="2" borderId="122" xfId="3" applyFont="1" applyFill="1" applyBorder="1" applyAlignment="1">
      <alignment horizontal="center" vertical="center" wrapText="1"/>
    </xf>
    <xf numFmtId="0" fontId="86" fillId="16" borderId="67" xfId="0" applyFont="1" applyFill="1" applyBorder="1" applyAlignment="1">
      <alignment horizontal="center" vertical="center" wrapText="1"/>
    </xf>
    <xf numFmtId="0" fontId="78" fillId="2" borderId="127" xfId="3" applyFont="1" applyFill="1" applyBorder="1" applyAlignment="1">
      <alignment horizontal="left" vertical="center" wrapText="1"/>
    </xf>
    <xf numFmtId="0" fontId="78" fillId="2" borderId="128" xfId="3" applyFont="1" applyFill="1" applyBorder="1" applyAlignment="1">
      <alignment horizontal="left" vertical="center" wrapText="1"/>
    </xf>
    <xf numFmtId="0" fontId="88" fillId="2" borderId="128" xfId="3" applyFont="1" applyFill="1" applyBorder="1" applyAlignment="1">
      <alignment horizontal="left" vertical="center"/>
    </xf>
    <xf numFmtId="0" fontId="17" fillId="2" borderId="124" xfId="3" applyFont="1" applyFill="1" applyBorder="1" applyAlignment="1">
      <alignment horizontal="center" vertical="center" wrapText="1"/>
    </xf>
    <xf numFmtId="0" fontId="17" fillId="2" borderId="119" xfId="3" applyFont="1" applyFill="1" applyBorder="1" applyAlignment="1">
      <alignment horizontal="center" vertical="center" wrapText="1"/>
    </xf>
    <xf numFmtId="0" fontId="17" fillId="2" borderId="121" xfId="3" applyFont="1" applyFill="1" applyBorder="1" applyAlignment="1">
      <alignment horizontal="center" vertical="center" wrapText="1"/>
    </xf>
    <xf numFmtId="0" fontId="86" fillId="16" borderId="134" xfId="0" applyFont="1" applyFill="1" applyBorder="1" applyAlignment="1">
      <alignment horizontal="center" vertical="center" wrapText="1"/>
    </xf>
    <xf numFmtId="0" fontId="86" fillId="16" borderId="133" xfId="0" applyFont="1" applyFill="1" applyBorder="1" applyAlignment="1">
      <alignment horizontal="center" vertical="center" wrapText="1"/>
    </xf>
    <xf numFmtId="0" fontId="88" fillId="5" borderId="130" xfId="3" applyFont="1" applyFill="1" applyBorder="1" applyAlignment="1">
      <alignment horizontal="left" vertical="center"/>
    </xf>
    <xf numFmtId="0" fontId="91" fillId="5" borderId="131" xfId="3" applyFont="1" applyFill="1" applyBorder="1" applyAlignment="1">
      <alignment vertical="center" wrapText="1"/>
    </xf>
    <xf numFmtId="0" fontId="88" fillId="5" borderId="132" xfId="3" applyFont="1" applyFill="1" applyBorder="1" applyAlignment="1">
      <alignment horizontal="left" vertical="center"/>
    </xf>
    <xf numFmtId="0" fontId="88" fillId="0" borderId="131" xfId="3" applyFont="1" applyBorder="1" applyAlignment="1">
      <alignment horizontal="left" vertical="center"/>
    </xf>
    <xf numFmtId="0" fontId="88" fillId="2" borderId="131" xfId="3" applyFont="1" applyFill="1" applyBorder="1" applyAlignment="1">
      <alignment horizontal="left" vertical="center"/>
    </xf>
    <xf numFmtId="1" fontId="17" fillId="2" borderId="122" xfId="3" applyNumberFormat="1" applyFont="1" applyFill="1" applyBorder="1" applyAlignment="1">
      <alignment horizontal="center" vertical="center" wrapText="1"/>
    </xf>
    <xf numFmtId="0" fontId="88" fillId="5" borderId="127" xfId="3" applyFont="1" applyFill="1" applyBorder="1" applyAlignment="1">
      <alignment horizontal="left" vertical="center"/>
    </xf>
    <xf numFmtId="0" fontId="88" fillId="5" borderId="129" xfId="3" applyFont="1" applyFill="1" applyBorder="1" applyAlignment="1">
      <alignment horizontal="left" vertical="center"/>
    </xf>
    <xf numFmtId="0" fontId="88" fillId="5" borderId="128" xfId="3" applyFont="1" applyFill="1" applyBorder="1" applyAlignment="1">
      <alignment horizontal="left" vertical="center"/>
    </xf>
    <xf numFmtId="0" fontId="33" fillId="2" borderId="0" xfId="1" applyFont="1" applyFill="1" applyBorder="1" applyAlignment="1">
      <alignment horizontal="center"/>
    </xf>
    <xf numFmtId="0" fontId="40" fillId="24" borderId="109" xfId="1" applyFont="1" applyFill="1" applyBorder="1" applyAlignment="1">
      <alignment horizontal="center" vertical="center" wrapText="1"/>
    </xf>
    <xf numFmtId="0" fontId="40" fillId="24" borderId="49" xfId="1" applyFont="1" applyFill="1" applyBorder="1" applyAlignment="1">
      <alignment horizontal="center" vertical="center" wrapText="1"/>
    </xf>
    <xf numFmtId="0" fontId="44" fillId="5" borderId="79" xfId="1" applyFont="1" applyFill="1" applyBorder="1" applyAlignment="1">
      <alignment vertical="center"/>
    </xf>
    <xf numFmtId="0" fontId="90" fillId="17" borderId="46" xfId="1" applyFont="1" applyFill="1" applyBorder="1" applyAlignment="1">
      <alignment horizontal="center" vertical="center" wrapText="1"/>
    </xf>
    <xf numFmtId="0" fontId="90" fillId="17" borderId="31" xfId="1" applyFont="1" applyFill="1" applyBorder="1" applyAlignment="1">
      <alignment horizontal="center" vertical="center" wrapText="1"/>
    </xf>
    <xf numFmtId="0" fontId="84" fillId="17" borderId="113" xfId="1" applyFont="1" applyFill="1" applyBorder="1" applyAlignment="1">
      <alignment horizontal="center" vertical="center" wrapText="1"/>
    </xf>
    <xf numFmtId="0" fontId="63" fillId="5" borderId="114" xfId="1" applyFont="1" applyFill="1" applyBorder="1" applyAlignment="1">
      <alignment horizontal="left" vertical="center"/>
    </xf>
    <xf numFmtId="0" fontId="44" fillId="0" borderId="130" xfId="7" applyFont="1" applyBorder="1" applyAlignment="1">
      <alignment horizontal="left" vertical="center" wrapText="1"/>
    </xf>
    <xf numFmtId="0" fontId="63" fillId="0" borderId="131" xfId="7" applyFont="1" applyBorder="1" applyAlignment="1">
      <alignment horizontal="left" vertical="center" wrapText="1"/>
    </xf>
    <xf numFmtId="0" fontId="44" fillId="0" borderId="131" xfId="7" applyFont="1" applyBorder="1" applyAlignment="1">
      <alignment horizontal="left" vertical="center" wrapText="1"/>
    </xf>
    <xf numFmtId="0" fontId="44" fillId="0" borderId="131" xfId="3" applyFont="1" applyBorder="1" applyAlignment="1">
      <alignment horizontal="left" vertical="center" wrapText="1"/>
    </xf>
    <xf numFmtId="0" fontId="44" fillId="0" borderId="132" xfId="3" applyFont="1" applyBorder="1" applyAlignment="1">
      <alignment horizontal="left" vertical="center" wrapText="1"/>
    </xf>
    <xf numFmtId="0" fontId="44" fillId="0" borderId="130" xfId="3" applyFont="1" applyBorder="1" applyAlignment="1">
      <alignment horizontal="left" vertical="center" wrapText="1"/>
    </xf>
    <xf numFmtId="0" fontId="63" fillId="0" borderId="131" xfId="3" applyFont="1" applyBorder="1" applyAlignment="1">
      <alignment horizontal="left" vertical="center" wrapText="1"/>
    </xf>
    <xf numFmtId="0" fontId="63" fillId="0" borderId="137" xfId="3" applyFont="1" applyBorder="1" applyAlignment="1">
      <alignment horizontal="left" vertical="center" wrapText="1"/>
    </xf>
    <xf numFmtId="0" fontId="63" fillId="0" borderId="132" xfId="3" applyFont="1" applyBorder="1" applyAlignment="1">
      <alignment horizontal="left" vertical="center" wrapText="1"/>
    </xf>
    <xf numFmtId="0" fontId="83" fillId="0" borderId="135" xfId="3" applyFont="1" applyBorder="1" applyAlignment="1">
      <alignment horizontal="left" vertical="center" wrapText="1"/>
    </xf>
    <xf numFmtId="0" fontId="83" fillId="0" borderId="136" xfId="3" applyFont="1" applyBorder="1" applyAlignment="1">
      <alignment horizontal="left" vertical="center" wrapText="1"/>
    </xf>
    <xf numFmtId="0" fontId="63" fillId="0" borderId="130" xfId="3" applyFont="1" applyBorder="1" applyAlignment="1">
      <alignment horizontal="left" vertical="center" wrapText="1"/>
    </xf>
    <xf numFmtId="0" fontId="44" fillId="0" borderId="0" xfId="3" applyFont="1" applyAlignment="1">
      <alignment horizontal="left"/>
    </xf>
    <xf numFmtId="0" fontId="44" fillId="0" borderId="110" xfId="7" applyFont="1" applyBorder="1" applyAlignment="1">
      <alignment horizontal="left" vertical="center" wrapText="1"/>
    </xf>
    <xf numFmtId="0" fontId="63" fillId="0" borderId="66" xfId="7" applyFont="1" applyBorder="1" applyAlignment="1">
      <alignment horizontal="left" vertical="center" wrapText="1"/>
    </xf>
    <xf numFmtId="0" fontId="44" fillId="0" borderId="66" xfId="7" applyFont="1" applyBorder="1" applyAlignment="1">
      <alignment horizontal="left" vertical="center" wrapText="1"/>
    </xf>
    <xf numFmtId="0" fontId="44" fillId="0" borderId="66" xfId="3" applyFont="1" applyBorder="1" applyAlignment="1">
      <alignment horizontal="left" vertical="center" wrapText="1"/>
    </xf>
    <xf numFmtId="0" fontId="44" fillId="0" borderId="111" xfId="3" applyFont="1" applyBorder="1" applyAlignment="1">
      <alignment horizontal="left" vertical="center" wrapText="1"/>
    </xf>
    <xf numFmtId="0" fontId="44" fillId="0" borderId="110" xfId="3" applyFont="1" applyBorder="1" applyAlignment="1">
      <alignment horizontal="left" vertical="center" wrapText="1"/>
    </xf>
    <xf numFmtId="0" fontId="63" fillId="0" borderId="111" xfId="3" applyFont="1" applyBorder="1" applyAlignment="1">
      <alignment horizontal="left" vertical="center" wrapText="1"/>
    </xf>
    <xf numFmtId="0" fontId="44" fillId="5" borderId="49" xfId="1" applyFont="1" applyFill="1" applyBorder="1" applyAlignment="1">
      <alignment horizontal="left" vertical="center" wrapText="1"/>
    </xf>
    <xf numFmtId="0" fontId="63" fillId="0" borderId="66" xfId="3" applyFont="1" applyBorder="1" applyAlignment="1">
      <alignment horizontal="left" vertical="center" wrapText="1"/>
    </xf>
    <xf numFmtId="0" fontId="83" fillId="0" borderId="110" xfId="3" applyFont="1" applyBorder="1" applyAlignment="1">
      <alignment horizontal="left" vertical="center" wrapText="1"/>
    </xf>
    <xf numFmtId="0" fontId="83" fillId="0" borderId="66" xfId="3" applyFont="1" applyBorder="1" applyAlignment="1">
      <alignment horizontal="left" vertical="center" wrapText="1"/>
    </xf>
    <xf numFmtId="0" fontId="83" fillId="0" borderId="111" xfId="3" applyFont="1" applyBorder="1" applyAlignment="1">
      <alignment horizontal="left" vertical="center" wrapText="1"/>
    </xf>
    <xf numFmtId="0" fontId="63" fillId="0" borderId="114" xfId="3" applyFont="1" applyBorder="1" applyAlignment="1">
      <alignment horizontal="left" vertical="center" wrapText="1"/>
    </xf>
    <xf numFmtId="0" fontId="33" fillId="0" borderId="0" xfId="1" applyFont="1" applyFill="1" applyBorder="1" applyAlignment="1">
      <alignment horizontal="left"/>
    </xf>
    <xf numFmtId="0" fontId="33" fillId="0" borderId="0" xfId="1" applyFont="1" applyAlignment="1">
      <alignment horizontal="left"/>
    </xf>
    <xf numFmtId="0" fontId="89" fillId="2" borderId="49" xfId="1" applyFont="1" applyFill="1" applyBorder="1" applyAlignment="1">
      <alignment horizontal="center" vertical="center"/>
    </xf>
    <xf numFmtId="0" fontId="87" fillId="2" borderId="49" xfId="1" applyFont="1" applyFill="1" applyBorder="1" applyAlignment="1">
      <alignment horizontal="center" vertical="center"/>
    </xf>
    <xf numFmtId="0" fontId="89" fillId="2" borderId="79" xfId="1" applyFont="1" applyFill="1" applyBorder="1" applyAlignment="1">
      <alignment horizontal="center" vertical="center"/>
    </xf>
    <xf numFmtId="0" fontId="93" fillId="2" borderId="108" xfId="1" applyFont="1" applyFill="1" applyBorder="1" applyAlignment="1">
      <alignment horizontal="center" vertical="center" wrapText="1"/>
    </xf>
    <xf numFmtId="0" fontId="83" fillId="2" borderId="5" xfId="1" applyFont="1" applyFill="1" applyBorder="1" applyAlignment="1">
      <alignment horizontal="center" vertical="center" wrapText="1"/>
    </xf>
    <xf numFmtId="0" fontId="83" fillId="2" borderId="118" xfId="1" applyFont="1" applyFill="1" applyBorder="1" applyAlignment="1">
      <alignment horizontal="center" vertical="center" wrapText="1"/>
    </xf>
    <xf numFmtId="0" fontId="83" fillId="2" borderId="8" xfId="1" applyFont="1" applyFill="1" applyBorder="1" applyAlignment="1">
      <alignment horizontal="center" vertical="center" wrapText="1"/>
    </xf>
    <xf numFmtId="0" fontId="87" fillId="2" borderId="26" xfId="1" applyFont="1" applyFill="1" applyBorder="1" applyAlignment="1">
      <alignment horizontal="center" vertical="center"/>
    </xf>
    <xf numFmtId="0" fontId="93" fillId="2" borderId="139" xfId="1" applyFont="1" applyFill="1" applyBorder="1" applyAlignment="1">
      <alignment horizontal="center" vertical="center" wrapText="1"/>
    </xf>
    <xf numFmtId="0" fontId="93" fillId="13" borderId="47" xfId="1" applyFont="1" applyFill="1" applyBorder="1" applyAlignment="1">
      <alignment horizontal="center" vertical="center" wrapText="1"/>
    </xf>
    <xf numFmtId="0" fontId="84" fillId="17" borderId="78" xfId="1" applyFont="1" applyFill="1" applyBorder="1" applyAlignment="1">
      <alignment horizontal="center" vertical="center" wrapText="1"/>
    </xf>
    <xf numFmtId="0" fontId="44" fillId="0" borderId="5" xfId="3" applyFont="1" applyBorder="1" applyAlignment="1">
      <alignment horizontal="left" vertical="center" wrapText="1"/>
    </xf>
    <xf numFmtId="0" fontId="44" fillId="5" borderId="36" xfId="1" applyFont="1" applyFill="1" applyBorder="1" applyAlignment="1">
      <alignment vertical="center"/>
    </xf>
    <xf numFmtId="0" fontId="63" fillId="0" borderId="8" xfId="3" applyFont="1" applyBorder="1" applyAlignment="1">
      <alignment horizontal="left" vertical="center" wrapText="1"/>
    </xf>
    <xf numFmtId="0" fontId="90" fillId="17" borderId="40" xfId="1" applyFont="1" applyFill="1" applyBorder="1" applyAlignment="1">
      <alignment horizontal="center" vertical="center" wrapText="1"/>
    </xf>
    <xf numFmtId="0" fontId="44" fillId="5" borderId="141" xfId="1" applyFont="1" applyFill="1" applyBorder="1" applyAlignment="1">
      <alignment vertical="center"/>
    </xf>
    <xf numFmtId="0" fontId="44" fillId="0" borderId="117" xfId="3" applyFont="1" applyBorder="1" applyAlignment="1">
      <alignment horizontal="left" vertical="center" wrapText="1"/>
    </xf>
    <xf numFmtId="0" fontId="90" fillId="20" borderId="112" xfId="1" applyFont="1" applyFill="1" applyBorder="1" applyAlignment="1">
      <alignment horizontal="center" vertical="center" wrapText="1"/>
    </xf>
    <xf numFmtId="0" fontId="44" fillId="2" borderId="26" xfId="1" applyFont="1" applyFill="1" applyBorder="1" applyAlignment="1">
      <alignment horizontal="center" vertical="center"/>
    </xf>
    <xf numFmtId="0" fontId="90" fillId="20" borderId="65" xfId="1" applyFont="1" applyFill="1" applyBorder="1" applyAlignment="1">
      <alignment horizontal="center" vertical="center" wrapText="1"/>
    </xf>
    <xf numFmtId="0" fontId="83" fillId="2" borderId="107" xfId="1" applyFont="1" applyFill="1" applyBorder="1" applyAlignment="1">
      <alignment horizontal="center" vertical="center" wrapText="1"/>
    </xf>
    <xf numFmtId="1" fontId="83" fillId="13" borderId="81" xfId="1" applyNumberFormat="1" applyFont="1" applyFill="1" applyBorder="1" applyAlignment="1">
      <alignment horizontal="center" vertical="center" wrapText="1"/>
    </xf>
    <xf numFmtId="0" fontId="84" fillId="17" borderId="109" xfId="1" applyFont="1" applyFill="1" applyBorder="1" applyAlignment="1">
      <alignment horizontal="center" vertical="center" wrapText="1"/>
    </xf>
    <xf numFmtId="0" fontId="89" fillId="2" borderId="109" xfId="1" applyFont="1" applyFill="1" applyBorder="1" applyAlignment="1">
      <alignment horizontal="center" vertical="center"/>
    </xf>
    <xf numFmtId="0" fontId="87" fillId="2" borderId="116" xfId="1" applyFont="1" applyFill="1" applyBorder="1" applyAlignment="1">
      <alignment horizontal="center" vertical="center"/>
    </xf>
    <xf numFmtId="0" fontId="84" fillId="12" borderId="33" xfId="1" applyFont="1" applyFill="1" applyBorder="1" applyAlignment="1">
      <alignment horizontal="center" vertical="center" wrapText="1"/>
    </xf>
    <xf numFmtId="0" fontId="90" fillId="2" borderId="116" xfId="1" applyFont="1" applyFill="1" applyBorder="1" applyAlignment="1">
      <alignment horizontal="center" vertical="center"/>
    </xf>
    <xf numFmtId="0" fontId="93" fillId="2" borderId="143" xfId="1" applyFont="1" applyFill="1" applyBorder="1" applyAlignment="1">
      <alignment horizontal="center" vertical="center" wrapText="1"/>
    </xf>
    <xf numFmtId="0" fontId="93" fillId="13" borderId="140" xfId="1" applyFont="1" applyFill="1" applyBorder="1" applyAlignment="1">
      <alignment horizontal="center" vertical="center" wrapText="1"/>
    </xf>
    <xf numFmtId="0" fontId="90" fillId="2" borderId="26" xfId="1" applyFont="1" applyFill="1" applyBorder="1" applyAlignment="1">
      <alignment horizontal="center" vertical="center"/>
    </xf>
    <xf numFmtId="0" fontId="83" fillId="2" borderId="0" xfId="1" applyFont="1" applyFill="1" applyBorder="1" applyAlignment="1">
      <alignment horizontal="center" vertical="center" wrapText="1"/>
    </xf>
    <xf numFmtId="1" fontId="83" fillId="13" borderId="26" xfId="1" applyNumberFormat="1" applyFont="1" applyFill="1" applyBorder="1" applyAlignment="1">
      <alignment horizontal="center" vertical="center" wrapText="1"/>
    </xf>
    <xf numFmtId="0" fontId="93" fillId="2" borderId="144" xfId="1" applyFont="1" applyFill="1" applyBorder="1" applyAlignment="1">
      <alignment horizontal="center" vertical="center" wrapText="1"/>
    </xf>
    <xf numFmtId="0" fontId="93" fillId="13" borderId="76" xfId="1" applyFont="1" applyFill="1" applyBorder="1" applyAlignment="1">
      <alignment horizontal="center" vertical="center" wrapText="1"/>
    </xf>
    <xf numFmtId="0" fontId="90" fillId="17" borderId="2" xfId="1" applyFont="1" applyFill="1" applyBorder="1" applyAlignment="1">
      <alignment horizontal="center" vertical="center" wrapText="1"/>
    </xf>
    <xf numFmtId="0" fontId="84" fillId="12" borderId="79" xfId="1" applyFont="1" applyFill="1" applyBorder="1" applyAlignment="1">
      <alignment horizontal="center" vertical="center" wrapText="1"/>
    </xf>
    <xf numFmtId="0" fontId="92" fillId="0" borderId="28" xfId="0" applyFont="1" applyFill="1" applyBorder="1" applyAlignment="1">
      <alignment horizontal="center" vertical="center"/>
    </xf>
    <xf numFmtId="1" fontId="17" fillId="2" borderId="125" xfId="3" applyNumberFormat="1" applyFont="1" applyFill="1" applyBorder="1" applyAlignment="1">
      <alignment horizontal="center" vertical="center" wrapText="1"/>
    </xf>
    <xf numFmtId="0" fontId="17" fillId="16" borderId="68" xfId="3" applyFont="1" applyFill="1" applyBorder="1" applyAlignment="1">
      <alignment horizontal="center" vertical="center" wrapText="1"/>
    </xf>
    <xf numFmtId="0" fontId="17" fillId="16" borderId="146" xfId="3" applyFont="1" applyFill="1" applyBorder="1" applyAlignment="1">
      <alignment horizontal="center" vertical="center" wrapText="1"/>
    </xf>
    <xf numFmtId="0" fontId="17" fillId="16" borderId="59" xfId="3" applyFont="1" applyFill="1" applyBorder="1" applyAlignment="1">
      <alignment horizontal="center" vertical="center" wrapText="1"/>
    </xf>
    <xf numFmtId="0" fontId="17" fillId="16" borderId="80" xfId="3" applyFont="1" applyFill="1" applyBorder="1" applyAlignment="1">
      <alignment horizontal="center" vertical="center" wrapText="1"/>
    </xf>
    <xf numFmtId="0" fontId="88" fillId="5" borderId="15" xfId="3" applyFont="1" applyFill="1" applyBorder="1" applyAlignment="1">
      <alignment horizontal="left" vertical="center"/>
    </xf>
    <xf numFmtId="0" fontId="88" fillId="2" borderId="15" xfId="3" applyFont="1" applyFill="1" applyBorder="1" applyAlignment="1">
      <alignment horizontal="left" vertical="center"/>
    </xf>
    <xf numFmtId="0" fontId="1" fillId="0" borderId="0" xfId="5" applyFont="1" applyAlignment="1">
      <alignment vertical="center"/>
    </xf>
    <xf numFmtId="164" fontId="22" fillId="25" borderId="89" xfId="7" applyNumberFormat="1" applyFont="1" applyFill="1" applyBorder="1" applyAlignment="1">
      <alignment horizontal="center" vertical="center" wrapText="1"/>
    </xf>
    <xf numFmtId="164" fontId="16" fillId="25" borderId="94" xfId="7" applyNumberFormat="1" applyFont="1" applyFill="1" applyBorder="1" applyAlignment="1">
      <alignment horizontal="center" vertical="center" wrapText="1"/>
    </xf>
    <xf numFmtId="166" fontId="16" fillId="25" borderId="94" xfId="7" applyNumberFormat="1" applyFont="1" applyFill="1" applyBorder="1" applyAlignment="1">
      <alignment horizontal="center" vertical="center" wrapText="1"/>
    </xf>
    <xf numFmtId="164" fontId="22" fillId="25" borderId="5" xfId="7" applyNumberFormat="1" applyFont="1" applyFill="1" applyBorder="1" applyAlignment="1">
      <alignment horizontal="center" vertical="center" wrapText="1"/>
    </xf>
    <xf numFmtId="164" fontId="22" fillId="25" borderId="94" xfId="7" applyNumberFormat="1" applyFont="1" applyFill="1" applyBorder="1" applyAlignment="1">
      <alignment horizontal="center" vertical="center" wrapText="1"/>
    </xf>
    <xf numFmtId="0" fontId="81" fillId="25" borderId="5" xfId="0" applyFont="1" applyFill="1" applyBorder="1" applyAlignment="1">
      <alignment horizontal="left" vertical="center" wrapText="1" indent="1"/>
    </xf>
    <xf numFmtId="0" fontId="80" fillId="25" borderId="5" xfId="0" applyFont="1" applyFill="1" applyBorder="1" applyAlignment="1">
      <alignment horizontal="left" vertical="center" wrapText="1" indent="1"/>
    </xf>
    <xf numFmtId="0" fontId="0" fillId="25" borderId="5" xfId="0" applyFill="1" applyBorder="1"/>
    <xf numFmtId="0" fontId="7" fillId="25" borderId="0" xfId="7" applyFill="1" applyAlignment="1">
      <alignment vertical="center"/>
    </xf>
    <xf numFmtId="0" fontId="1" fillId="10" borderId="5" xfId="7" applyFont="1" applyFill="1" applyBorder="1" applyAlignment="1">
      <alignment horizontal="center" vertical="center"/>
    </xf>
    <xf numFmtId="0" fontId="1" fillId="11" borderId="5" xfId="7" applyFont="1" applyFill="1" applyBorder="1" applyAlignment="1">
      <alignment horizontal="center" vertical="center"/>
    </xf>
    <xf numFmtId="0" fontId="44" fillId="2" borderId="36" xfId="1" applyFont="1" applyFill="1" applyBorder="1" applyAlignment="1">
      <alignment horizontal="center" vertical="center"/>
    </xf>
    <xf numFmtId="0" fontId="44" fillId="2" borderId="118" xfId="1" applyFont="1" applyFill="1" applyBorder="1" applyAlignment="1">
      <alignment horizontal="center" vertical="center"/>
    </xf>
    <xf numFmtId="0" fontId="44" fillId="2" borderId="4" xfId="1" applyFont="1" applyFill="1" applyBorder="1" applyAlignment="1">
      <alignment horizontal="center" vertical="center"/>
    </xf>
    <xf numFmtId="0" fontId="44" fillId="2" borderId="5" xfId="1" applyFont="1" applyFill="1" applyBorder="1" applyAlignment="1">
      <alignment horizontal="center" vertical="center"/>
    </xf>
    <xf numFmtId="0" fontId="44" fillId="2" borderId="7" xfId="1" applyFont="1" applyFill="1" applyBorder="1" applyAlignment="1">
      <alignment horizontal="center" vertical="center"/>
    </xf>
    <xf numFmtId="0" fontId="44" fillId="2" borderId="8" xfId="1" applyFont="1" applyFill="1" applyBorder="1" applyAlignment="1">
      <alignment horizontal="center" vertical="center"/>
    </xf>
    <xf numFmtId="0" fontId="44" fillId="2" borderId="38" xfId="1" applyFont="1" applyFill="1" applyBorder="1" applyAlignment="1">
      <alignment horizontal="center" vertical="center"/>
    </xf>
    <xf numFmtId="0" fontId="44" fillId="2" borderId="6" xfId="1" applyFont="1" applyFill="1" applyBorder="1" applyAlignment="1">
      <alignment horizontal="center" vertical="center"/>
    </xf>
    <xf numFmtId="0" fontId="44" fillId="2" borderId="9" xfId="1" applyFont="1" applyFill="1" applyBorder="1" applyAlignment="1">
      <alignment horizontal="center" vertical="center"/>
    </xf>
    <xf numFmtId="0" fontId="44" fillId="2" borderId="89" xfId="1" applyFont="1" applyFill="1" applyBorder="1" applyAlignment="1">
      <alignment horizontal="center" vertical="center"/>
    </xf>
    <xf numFmtId="0" fontId="44" fillId="2" borderId="81" xfId="1" applyFont="1" applyFill="1" applyBorder="1" applyAlignment="1">
      <alignment horizontal="center" vertical="center"/>
    </xf>
    <xf numFmtId="1" fontId="17" fillId="2" borderId="126" xfId="3" applyNumberFormat="1" applyFont="1" applyFill="1" applyBorder="1" applyAlignment="1">
      <alignment horizontal="center" vertical="center" wrapText="1"/>
    </xf>
    <xf numFmtId="0" fontId="17" fillId="16" borderId="84" xfId="3" applyFont="1" applyFill="1" applyBorder="1" applyAlignment="1">
      <alignment horizontal="center" vertical="center" wrapText="1"/>
    </xf>
    <xf numFmtId="1" fontId="17" fillId="2" borderId="120" xfId="3" applyNumberFormat="1" applyFont="1" applyFill="1" applyBorder="1" applyAlignment="1">
      <alignment horizontal="center" vertical="center" wrapText="1"/>
    </xf>
    <xf numFmtId="1" fontId="17" fillId="2" borderId="123" xfId="3" applyNumberFormat="1" applyFont="1" applyFill="1" applyBorder="1" applyAlignment="1">
      <alignment horizontal="center" vertical="center" wrapText="1"/>
    </xf>
    <xf numFmtId="0" fontId="17" fillId="16" borderId="151" xfId="3" applyFont="1" applyFill="1" applyBorder="1" applyAlignment="1">
      <alignment horizontal="center" vertical="center" wrapText="1"/>
    </xf>
    <xf numFmtId="1" fontId="17" fillId="2" borderId="151" xfId="3" applyNumberFormat="1" applyFont="1" applyFill="1" applyBorder="1" applyAlignment="1">
      <alignment horizontal="center" vertical="center" wrapText="1"/>
    </xf>
    <xf numFmtId="1" fontId="17" fillId="2" borderId="152" xfId="3" applyNumberFormat="1" applyFont="1" applyFill="1" applyBorder="1" applyAlignment="1">
      <alignment horizontal="center" vertical="center" wrapText="1"/>
    </xf>
    <xf numFmtId="0" fontId="44" fillId="5" borderId="54" xfId="1" applyFont="1" applyFill="1" applyBorder="1" applyAlignment="1">
      <alignment vertical="center"/>
    </xf>
    <xf numFmtId="1" fontId="42" fillId="0" borderId="0" xfId="3" applyNumberFormat="1" applyFont="1"/>
    <xf numFmtId="0" fontId="89" fillId="2" borderId="54" xfId="1" applyFont="1" applyFill="1" applyBorder="1" applyAlignment="1">
      <alignment horizontal="center" vertical="center"/>
    </xf>
    <xf numFmtId="0" fontId="44" fillId="2" borderId="40" xfId="1" applyFont="1" applyFill="1" applyBorder="1" applyAlignment="1">
      <alignment horizontal="center" vertical="center"/>
    </xf>
    <xf numFmtId="0" fontId="87" fillId="2" borderId="153" xfId="1" applyFont="1" applyFill="1" applyBorder="1" applyAlignment="1">
      <alignment horizontal="center" vertical="center"/>
    </xf>
    <xf numFmtId="1" fontId="83" fillId="13" borderId="38" xfId="1" applyNumberFormat="1" applyFont="1" applyFill="1" applyBorder="1" applyAlignment="1">
      <alignment horizontal="center" vertical="center" wrapText="1"/>
    </xf>
    <xf numFmtId="1" fontId="83" fillId="13" borderId="9" xfId="1" applyNumberFormat="1" applyFont="1" applyFill="1" applyBorder="1" applyAlignment="1">
      <alignment horizontal="center" vertical="center" wrapText="1"/>
    </xf>
    <xf numFmtId="0" fontId="93" fillId="13" borderId="73" xfId="1" applyFont="1" applyFill="1" applyBorder="1" applyAlignment="1">
      <alignment horizontal="center" vertical="center" wrapText="1"/>
    </xf>
    <xf numFmtId="0" fontId="44" fillId="2" borderId="43" xfId="1" applyFont="1" applyFill="1" applyBorder="1" applyAlignment="1">
      <alignment horizontal="center" vertical="center"/>
    </xf>
    <xf numFmtId="0" fontId="44" fillId="2" borderId="75" xfId="1" applyFont="1" applyFill="1" applyBorder="1" applyAlignment="1">
      <alignment horizontal="center" vertical="center"/>
    </xf>
    <xf numFmtId="0" fontId="44" fillId="2" borderId="50" xfId="1" applyFont="1" applyFill="1" applyBorder="1" applyAlignment="1">
      <alignment horizontal="center" vertical="center"/>
    </xf>
    <xf numFmtId="0" fontId="44" fillId="2" borderId="42" xfId="1" applyFont="1" applyFill="1" applyBorder="1" applyAlignment="1">
      <alignment horizontal="center" vertical="center"/>
    </xf>
    <xf numFmtId="0" fontId="89" fillId="2" borderId="142" xfId="1" applyFont="1" applyFill="1" applyBorder="1" applyAlignment="1">
      <alignment horizontal="center" vertical="center"/>
    </xf>
    <xf numFmtId="0" fontId="87" fillId="2" borderId="154" xfId="1" applyFont="1" applyFill="1" applyBorder="1" applyAlignment="1">
      <alignment horizontal="center" vertical="center"/>
    </xf>
    <xf numFmtId="0" fontId="90" fillId="20" borderId="154" xfId="1" applyFont="1" applyFill="1" applyBorder="1" applyAlignment="1">
      <alignment horizontal="center" vertical="center" wrapText="1"/>
    </xf>
    <xf numFmtId="0" fontId="89" fillId="2" borderId="154" xfId="1" applyFont="1" applyFill="1" applyBorder="1" applyAlignment="1">
      <alignment horizontal="center" vertical="center"/>
    </xf>
    <xf numFmtId="0" fontId="87" fillId="2" borderId="140" xfId="1" applyFont="1" applyFill="1" applyBorder="1" applyAlignment="1">
      <alignment horizontal="center" vertical="center"/>
    </xf>
    <xf numFmtId="0" fontId="44" fillId="2" borderId="74" xfId="1" applyFont="1" applyFill="1" applyBorder="1" applyAlignment="1">
      <alignment horizontal="center" vertical="center"/>
    </xf>
    <xf numFmtId="0" fontId="44" fillId="2" borderId="76" xfId="1" applyFont="1" applyFill="1" applyBorder="1" applyAlignment="1">
      <alignment horizontal="center" vertical="center"/>
    </xf>
    <xf numFmtId="0" fontId="90" fillId="20" borderId="0" xfId="1" applyFont="1" applyFill="1" applyBorder="1" applyAlignment="1">
      <alignment horizontal="center" vertical="center" wrapText="1"/>
    </xf>
    <xf numFmtId="0" fontId="44" fillId="2" borderId="72" xfId="1" applyFont="1" applyFill="1" applyBorder="1" applyAlignment="1">
      <alignment horizontal="center" vertical="center"/>
    </xf>
    <xf numFmtId="0" fontId="17" fillId="2" borderId="155" xfId="3" applyFont="1" applyFill="1" applyBorder="1" applyAlignment="1">
      <alignment horizontal="center" vertical="center" wrapText="1"/>
    </xf>
    <xf numFmtId="0" fontId="17" fillId="2" borderId="30" xfId="3" applyFont="1" applyFill="1" applyBorder="1" applyAlignment="1">
      <alignment horizontal="center" vertical="center" wrapText="1"/>
    </xf>
    <xf numFmtId="0" fontId="63" fillId="0" borderId="79" xfId="3" applyFont="1" applyBorder="1" applyAlignment="1">
      <alignment horizontal="left" vertical="center" wrapText="1"/>
    </xf>
    <xf numFmtId="0" fontId="17" fillId="2" borderId="156" xfId="3" applyFont="1" applyFill="1" applyBorder="1" applyAlignment="1">
      <alignment horizontal="center" vertical="center" wrapText="1"/>
    </xf>
    <xf numFmtId="0" fontId="63" fillId="0" borderId="38" xfId="3" applyFont="1" applyBorder="1" applyAlignment="1">
      <alignment horizontal="left" vertical="center" wrapText="1"/>
    </xf>
    <xf numFmtId="0" fontId="44" fillId="5" borderId="4" xfId="1" applyFont="1" applyFill="1" applyBorder="1" applyAlignment="1">
      <alignment vertical="center"/>
    </xf>
    <xf numFmtId="0" fontId="63" fillId="0" borderId="6" xfId="3" applyFont="1" applyBorder="1" applyAlignment="1">
      <alignment horizontal="left" vertical="center" wrapText="1"/>
    </xf>
    <xf numFmtId="0" fontId="90" fillId="17" borderId="65" xfId="1" applyFont="1" applyFill="1" applyBorder="1" applyAlignment="1">
      <alignment horizontal="center" vertical="center" wrapText="1"/>
    </xf>
    <xf numFmtId="0" fontId="89" fillId="2" borderId="116" xfId="1" applyFont="1" applyFill="1" applyBorder="1" applyAlignment="1">
      <alignment horizontal="center" vertical="center"/>
    </xf>
    <xf numFmtId="0" fontId="87" fillId="2" borderId="109" xfId="1" applyFont="1" applyFill="1" applyBorder="1" applyAlignment="1">
      <alignment horizontal="center" vertical="center"/>
    </xf>
    <xf numFmtId="0" fontId="84" fillId="12" borderId="109" xfId="1" applyFont="1" applyFill="1" applyBorder="1" applyAlignment="1">
      <alignment horizontal="center" vertical="center" wrapText="1"/>
    </xf>
    <xf numFmtId="0" fontId="17" fillId="2" borderId="86" xfId="3" applyFont="1" applyFill="1" applyBorder="1" applyAlignment="1">
      <alignment horizontal="center" vertical="center" wrapText="1"/>
    </xf>
    <xf numFmtId="0" fontId="17" fillId="2" borderId="157" xfId="3" applyFont="1" applyFill="1" applyBorder="1" applyAlignment="1">
      <alignment horizontal="center" vertical="center" wrapText="1"/>
    </xf>
    <xf numFmtId="0" fontId="84" fillId="17" borderId="116" xfId="1" applyFont="1" applyFill="1" applyBorder="1" applyAlignment="1">
      <alignment horizontal="center" vertical="center" wrapText="1"/>
    </xf>
    <xf numFmtId="0" fontId="44" fillId="0" borderId="38" xfId="3" applyFont="1" applyBorder="1" applyAlignment="1">
      <alignment horizontal="left" vertical="center" wrapText="1"/>
    </xf>
    <xf numFmtId="0" fontId="44" fillId="5" borderId="7" xfId="1" applyFont="1" applyFill="1" applyBorder="1" applyAlignment="1">
      <alignment vertical="center"/>
    </xf>
    <xf numFmtId="0" fontId="44" fillId="0" borderId="9" xfId="3" applyFont="1" applyBorder="1" applyAlignment="1">
      <alignment horizontal="left" vertical="center" wrapText="1"/>
    </xf>
    <xf numFmtId="0" fontId="44" fillId="2" borderId="158" xfId="1" applyFont="1" applyFill="1" applyBorder="1" applyAlignment="1">
      <alignment horizontal="center" vertical="center"/>
    </xf>
    <xf numFmtId="0" fontId="44" fillId="2" borderId="107" xfId="1" applyFont="1" applyFill="1" applyBorder="1" applyAlignment="1">
      <alignment horizontal="center" vertical="center"/>
    </xf>
    <xf numFmtId="0" fontId="90" fillId="17" borderId="78" xfId="1" applyFont="1" applyFill="1" applyBorder="1" applyAlignment="1">
      <alignment horizontal="center" vertical="center" wrapText="1"/>
    </xf>
    <xf numFmtId="0" fontId="44" fillId="2" borderId="12" xfId="1" applyFont="1" applyFill="1" applyBorder="1" applyAlignment="1">
      <alignment horizontal="center" vertical="center"/>
    </xf>
    <xf numFmtId="0" fontId="89" fillId="2" borderId="33" xfId="1" applyFont="1" applyFill="1" applyBorder="1" applyAlignment="1">
      <alignment horizontal="center" vertical="center"/>
    </xf>
    <xf numFmtId="0" fontId="90" fillId="17" borderId="107" xfId="1" applyFont="1" applyFill="1" applyBorder="1" applyAlignment="1">
      <alignment horizontal="center" vertical="center" wrapText="1"/>
    </xf>
    <xf numFmtId="0" fontId="100" fillId="0" borderId="5" xfId="0" applyFont="1" applyFill="1" applyBorder="1" applyAlignment="1">
      <alignment horizontal="left" vertical="center" wrapText="1"/>
    </xf>
    <xf numFmtId="0" fontId="17" fillId="19" borderId="40" xfId="7" applyFont="1" applyFill="1" applyBorder="1" applyAlignment="1">
      <alignment horizontal="center" vertical="center" wrapText="1"/>
    </xf>
    <xf numFmtId="0" fontId="14" fillId="0" borderId="5" xfId="6" applyFont="1" applyBorder="1" applyAlignment="1">
      <alignment horizontal="justify" vertical="center" wrapText="1"/>
    </xf>
    <xf numFmtId="165" fontId="14" fillId="2" borderId="5" xfId="6" applyNumberFormat="1" applyFont="1" applyFill="1" applyBorder="1" applyAlignment="1">
      <alignment horizontal="center" vertical="center" wrapText="1"/>
    </xf>
    <xf numFmtId="165" fontId="14" fillId="0" borderId="5" xfId="6" applyNumberFormat="1" applyFont="1" applyFill="1" applyBorder="1" applyAlignment="1">
      <alignment horizontal="center" vertical="center" wrapText="1"/>
    </xf>
    <xf numFmtId="164" fontId="22" fillId="19" borderId="89" xfId="7" applyNumberFormat="1" applyFont="1" applyFill="1" applyBorder="1" applyAlignment="1">
      <alignment horizontal="center" vertical="center" wrapText="1"/>
    </xf>
    <xf numFmtId="164" fontId="16" fillId="19" borderId="94" xfId="7" applyNumberFormat="1" applyFont="1" applyFill="1" applyBorder="1" applyAlignment="1">
      <alignment horizontal="center" vertical="center" wrapText="1"/>
    </xf>
    <xf numFmtId="166" fontId="16" fillId="19" borderId="94" xfId="7" applyNumberFormat="1" applyFont="1" applyFill="1" applyBorder="1" applyAlignment="1">
      <alignment horizontal="center" vertical="center" wrapText="1"/>
    </xf>
    <xf numFmtId="164" fontId="22" fillId="19" borderId="5" xfId="7" applyNumberFormat="1" applyFont="1" applyFill="1" applyBorder="1" applyAlignment="1">
      <alignment horizontal="center" vertical="center" wrapText="1"/>
    </xf>
    <xf numFmtId="164" fontId="22" fillId="19" borderId="94" xfId="7" applyNumberFormat="1" applyFont="1" applyFill="1" applyBorder="1" applyAlignment="1">
      <alignment horizontal="center" vertical="center" wrapText="1"/>
    </xf>
    <xf numFmtId="0" fontId="81" fillId="19" borderId="5" xfId="0" applyFont="1" applyFill="1" applyBorder="1" applyAlignment="1">
      <alignment horizontal="left" vertical="center" wrapText="1" indent="1"/>
    </xf>
    <xf numFmtId="0" fontId="80" fillId="19" borderId="5" xfId="0" applyFont="1" applyFill="1" applyBorder="1" applyAlignment="1">
      <alignment horizontal="left" vertical="center" wrapText="1" indent="1"/>
    </xf>
    <xf numFmtId="0" fontId="0" fillId="19" borderId="5" xfId="0" applyFill="1" applyBorder="1"/>
    <xf numFmtId="0" fontId="7" fillId="19" borderId="0" xfId="7" applyFill="1" applyAlignment="1">
      <alignment vertical="center"/>
    </xf>
    <xf numFmtId="0" fontId="23" fillId="0" borderId="93" xfId="7" applyFont="1" applyBorder="1" applyAlignment="1">
      <alignment vertical="center" wrapText="1"/>
    </xf>
    <xf numFmtId="164" fontId="22" fillId="11" borderId="89" xfId="7" applyNumberFormat="1" applyFont="1" applyFill="1" applyBorder="1" applyAlignment="1">
      <alignment horizontal="center" vertical="center" wrapText="1"/>
    </xf>
    <xf numFmtId="0" fontId="88" fillId="5" borderId="159" xfId="3" applyFont="1" applyFill="1" applyBorder="1" applyAlignment="1">
      <alignment horizontal="left" vertical="center"/>
    </xf>
    <xf numFmtId="0" fontId="44" fillId="0" borderId="27" xfId="3" applyFont="1" applyBorder="1" applyAlignment="1">
      <alignment horizontal="left" vertical="center" wrapText="1"/>
    </xf>
    <xf numFmtId="0" fontId="121" fillId="2" borderId="65" xfId="0" applyFont="1" applyFill="1" applyBorder="1" applyAlignment="1">
      <alignment horizontal="center" vertical="center"/>
    </xf>
    <xf numFmtId="0" fontId="88" fillId="5" borderId="147" xfId="3" applyFont="1" applyFill="1" applyBorder="1" applyAlignment="1">
      <alignment horizontal="left" vertical="center"/>
    </xf>
    <xf numFmtId="0" fontId="91" fillId="5" borderId="147" xfId="3" applyFont="1" applyFill="1" applyBorder="1" applyAlignment="1">
      <alignment vertical="center" wrapText="1"/>
    </xf>
    <xf numFmtId="0" fontId="63" fillId="0" borderId="148" xfId="3" applyFont="1" applyBorder="1" applyAlignment="1">
      <alignment horizontal="left" vertical="center" wrapText="1"/>
    </xf>
    <xf numFmtId="0" fontId="86" fillId="16" borderId="68" xfId="0" applyFont="1" applyFill="1" applyBorder="1" applyAlignment="1">
      <alignment horizontal="center" vertical="center" wrapText="1"/>
    </xf>
    <xf numFmtId="0" fontId="86" fillId="16" borderId="146" xfId="0" applyFont="1" applyFill="1" applyBorder="1" applyAlignment="1">
      <alignment horizontal="center" vertical="center" wrapText="1"/>
    </xf>
    <xf numFmtId="0" fontId="86" fillId="16" borderId="145" xfId="0" applyFont="1" applyFill="1" applyBorder="1" applyAlignment="1">
      <alignment horizontal="center" vertical="center" wrapText="1"/>
    </xf>
    <xf numFmtId="0" fontId="63" fillId="0" borderId="0" xfId="3" applyFont="1" applyBorder="1"/>
    <xf numFmtId="0" fontId="121" fillId="2" borderId="23" xfId="0" applyFont="1" applyFill="1" applyBorder="1" applyAlignment="1">
      <alignment horizontal="center" vertical="center"/>
    </xf>
    <xf numFmtId="0" fontId="121" fillId="2" borderId="122" xfId="0" applyFont="1" applyFill="1" applyBorder="1" applyAlignment="1">
      <alignment horizontal="center" vertical="center"/>
    </xf>
    <xf numFmtId="0" fontId="121" fillId="2" borderId="125" xfId="0" applyFont="1" applyFill="1" applyBorder="1" applyAlignment="1">
      <alignment horizontal="center" vertical="center"/>
    </xf>
    <xf numFmtId="0" fontId="16" fillId="2" borderId="125" xfId="3" applyFont="1" applyFill="1" applyBorder="1" applyAlignment="1">
      <alignment horizontal="center" vertical="center" wrapText="1"/>
    </xf>
    <xf numFmtId="0" fontId="83" fillId="0" borderId="161" xfId="3" applyFont="1" applyBorder="1" applyAlignment="1">
      <alignment horizontal="left" vertical="center" wrapText="1"/>
    </xf>
    <xf numFmtId="0" fontId="88" fillId="2" borderId="130" xfId="3" applyFont="1" applyFill="1" applyBorder="1" applyAlignment="1">
      <alignment horizontal="left" vertical="center"/>
    </xf>
    <xf numFmtId="0" fontId="63" fillId="0" borderId="15" xfId="3" applyFont="1" applyBorder="1" applyAlignment="1">
      <alignment horizontal="left" vertical="center" wrapText="1"/>
    </xf>
    <xf numFmtId="0" fontId="88" fillId="5" borderId="17" xfId="3" applyFont="1" applyFill="1" applyBorder="1" applyAlignment="1">
      <alignment horizontal="left" vertical="center"/>
    </xf>
    <xf numFmtId="0" fontId="44" fillId="5" borderId="17" xfId="1" applyFont="1" applyFill="1" applyBorder="1" applyAlignment="1">
      <alignment horizontal="left" vertical="center" wrapText="1"/>
    </xf>
    <xf numFmtId="0" fontId="86" fillId="16" borderId="162" xfId="0" applyFont="1" applyFill="1" applyBorder="1" applyAlignment="1">
      <alignment horizontal="center" vertical="center" wrapText="1"/>
    </xf>
    <xf numFmtId="0" fontId="23" fillId="2" borderId="151" xfId="3" applyFont="1" applyFill="1" applyBorder="1" applyAlignment="1">
      <alignment horizontal="center" vertical="center" wrapText="1"/>
    </xf>
    <xf numFmtId="0" fontId="17" fillId="2" borderId="151" xfId="3" applyFont="1" applyFill="1" applyBorder="1" applyAlignment="1">
      <alignment horizontal="center" vertical="center" wrapText="1"/>
    </xf>
    <xf numFmtId="0" fontId="86" fillId="16" borderId="151" xfId="0" applyFont="1" applyFill="1" applyBorder="1" applyAlignment="1">
      <alignment horizontal="center" vertical="center" wrapText="1"/>
    </xf>
    <xf numFmtId="0" fontId="16" fillId="2" borderId="151" xfId="3" applyFont="1" applyFill="1" applyBorder="1" applyAlignment="1">
      <alignment horizontal="center" vertical="center" wrapText="1"/>
    </xf>
    <xf numFmtId="0" fontId="86" fillId="16" borderId="163" xfId="0" applyFont="1" applyFill="1" applyBorder="1" applyAlignment="1">
      <alignment horizontal="center" vertical="center" wrapText="1"/>
    </xf>
    <xf numFmtId="0" fontId="17" fillId="2" borderId="150" xfId="3" applyFont="1" applyFill="1" applyBorder="1" applyAlignment="1">
      <alignment horizontal="center" vertical="center" wrapText="1"/>
    </xf>
    <xf numFmtId="0" fontId="121" fillId="2" borderId="151" xfId="0" applyFont="1" applyFill="1" applyBorder="1" applyAlignment="1">
      <alignment horizontal="center" vertical="center"/>
    </xf>
    <xf numFmtId="0" fontId="86" fillId="2" borderId="27" xfId="3" applyFont="1" applyFill="1" applyBorder="1" applyAlignment="1">
      <alignment horizontal="center" vertical="center" wrapText="1"/>
    </xf>
    <xf numFmtId="0" fontId="87" fillId="2" borderId="27" xfId="3" applyFont="1" applyFill="1" applyBorder="1" applyAlignment="1">
      <alignment horizontal="center" vertical="center" wrapText="1"/>
    </xf>
    <xf numFmtId="0" fontId="26" fillId="2" borderId="27" xfId="3" applyFont="1" applyFill="1" applyBorder="1" applyAlignment="1">
      <alignment horizontal="center" vertical="center" wrapText="1"/>
    </xf>
    <xf numFmtId="0" fontId="87" fillId="2" borderId="159" xfId="3" applyFont="1" applyFill="1" applyBorder="1" applyAlignment="1">
      <alignment horizontal="center" vertical="center" wrapText="1"/>
    </xf>
    <xf numFmtId="0" fontId="87" fillId="2" borderId="164" xfId="3" applyFont="1" applyFill="1" applyBorder="1" applyAlignment="1">
      <alignment horizontal="center" vertical="center" wrapText="1"/>
    </xf>
    <xf numFmtId="0" fontId="87" fillId="2" borderId="160" xfId="3" applyFont="1" applyFill="1" applyBorder="1" applyAlignment="1">
      <alignment horizontal="center" vertical="center" wrapText="1"/>
    </xf>
    <xf numFmtId="0" fontId="87" fillId="16" borderId="160" xfId="3" applyFont="1" applyFill="1" applyBorder="1" applyAlignment="1">
      <alignment horizontal="center" vertical="center" wrapText="1"/>
    </xf>
    <xf numFmtId="1" fontId="87" fillId="2" borderId="160" xfId="3" applyNumberFormat="1" applyFont="1" applyFill="1" applyBorder="1" applyAlignment="1">
      <alignment horizontal="center" vertical="center" wrapText="1"/>
    </xf>
    <xf numFmtId="0" fontId="87" fillId="2" borderId="165" xfId="3" applyFont="1" applyFill="1" applyBorder="1" applyAlignment="1">
      <alignment horizontal="center" vertical="center" wrapText="1"/>
    </xf>
    <xf numFmtId="0" fontId="123" fillId="5" borderId="166" xfId="0" applyFont="1" applyFill="1" applyBorder="1" applyAlignment="1">
      <alignment horizontal="left" vertical="center"/>
    </xf>
    <xf numFmtId="0" fontId="54" fillId="16" borderId="83" xfId="1" applyFont="1" applyFill="1" applyBorder="1" applyAlignment="1">
      <alignment horizontal="center" vertical="center"/>
    </xf>
    <xf numFmtId="0" fontId="54" fillId="18" borderId="104" xfId="1" applyFont="1" applyFill="1" applyBorder="1" applyAlignment="1">
      <alignment horizontal="center" vertical="center"/>
    </xf>
    <xf numFmtId="0" fontId="26" fillId="2" borderId="121" xfId="3" applyFont="1" applyFill="1" applyBorder="1" applyAlignment="1">
      <alignment horizontal="center" vertical="center" wrapText="1"/>
    </xf>
    <xf numFmtId="0" fontId="26" fillId="2" borderId="122" xfId="3" applyFont="1" applyFill="1" applyBorder="1" applyAlignment="1">
      <alignment horizontal="center" vertical="center" wrapText="1"/>
    </xf>
    <xf numFmtId="0" fontId="26" fillId="16" borderId="122" xfId="3" applyFont="1" applyFill="1" applyBorder="1" applyAlignment="1">
      <alignment horizontal="center" vertical="center" wrapText="1"/>
    </xf>
    <xf numFmtId="1" fontId="26" fillId="2" borderId="122" xfId="3" applyNumberFormat="1" applyFont="1" applyFill="1" applyBorder="1" applyAlignment="1">
      <alignment horizontal="center" vertical="center" wrapText="1"/>
    </xf>
    <xf numFmtId="0" fontId="122" fillId="2" borderId="122" xfId="0" applyFont="1" applyFill="1" applyBorder="1" applyAlignment="1">
      <alignment horizontal="center" vertical="center"/>
    </xf>
    <xf numFmtId="1" fontId="26" fillId="2" borderId="123" xfId="3" applyNumberFormat="1" applyFont="1" applyFill="1" applyBorder="1" applyAlignment="1">
      <alignment horizontal="center" vertical="center" wrapText="1"/>
    </xf>
    <xf numFmtId="1" fontId="63" fillId="0" borderId="0" xfId="3" applyNumberFormat="1" applyFont="1"/>
    <xf numFmtId="0" fontId="19" fillId="2" borderId="17" xfId="3" applyFont="1" applyFill="1" applyBorder="1" applyAlignment="1">
      <alignment horizontal="center" vertical="center" wrapText="1"/>
    </xf>
    <xf numFmtId="0" fontId="95" fillId="0" borderId="0" xfId="0" applyFont="1" applyAlignment="1">
      <alignment horizontal="center" wrapText="1"/>
    </xf>
    <xf numFmtId="0" fontId="42" fillId="0" borderId="0" xfId="0" applyFont="1" applyAlignment="1"/>
    <xf numFmtId="0" fontId="42" fillId="0" borderId="0" xfId="0" applyFont="1" applyAlignment="1">
      <alignment vertical="center"/>
    </xf>
    <xf numFmtId="0" fontId="119" fillId="0" borderId="5" xfId="6" applyFont="1" applyBorder="1" applyAlignment="1">
      <alignment horizontal="center" vertical="center" wrapText="1"/>
    </xf>
    <xf numFmtId="0" fontId="119" fillId="0" borderId="5" xfId="6" applyFont="1" applyBorder="1" applyAlignment="1">
      <alignment horizontal="center" vertical="center"/>
    </xf>
    <xf numFmtId="0" fontId="43" fillId="4" borderId="29" xfId="5" applyFont="1" applyFill="1" applyBorder="1" applyAlignment="1">
      <alignment horizontal="left" vertical="center"/>
    </xf>
    <xf numFmtId="0" fontId="43" fillId="4" borderId="30" xfId="5" applyFont="1" applyFill="1" applyBorder="1" applyAlignment="1">
      <alignment horizontal="left" vertical="center"/>
    </xf>
    <xf numFmtId="0" fontId="117" fillId="0" borderId="0" xfId="5" applyFont="1" applyFill="1" applyBorder="1" applyAlignment="1">
      <alignment horizontal="center" vertical="center" wrapText="1"/>
    </xf>
    <xf numFmtId="0" fontId="37" fillId="0" borderId="0" xfId="5" applyFont="1" applyFill="1" applyBorder="1" applyAlignment="1">
      <alignment horizontal="center" vertical="center" wrapText="1"/>
    </xf>
    <xf numFmtId="0" fontId="37" fillId="0" borderId="57" xfId="5" applyFont="1" applyFill="1" applyBorder="1" applyAlignment="1">
      <alignment horizontal="center" vertical="center" wrapText="1"/>
    </xf>
    <xf numFmtId="0" fontId="45" fillId="5" borderId="55" xfId="5" applyFont="1" applyFill="1" applyBorder="1" applyAlignment="1">
      <alignment horizontal="center" vertical="center"/>
    </xf>
    <xf numFmtId="0" fontId="45" fillId="5" borderId="56" xfId="5" applyFont="1" applyFill="1" applyBorder="1" applyAlignment="1">
      <alignment horizontal="center" vertical="center"/>
    </xf>
    <xf numFmtId="0" fontId="43" fillId="4" borderId="29" xfId="5" applyFont="1" applyFill="1" applyBorder="1" applyAlignment="1">
      <alignment horizontal="left" vertical="center" wrapText="1"/>
    </xf>
    <xf numFmtId="0" fontId="43" fillId="4" borderId="30" xfId="5" applyFont="1" applyFill="1" applyBorder="1" applyAlignment="1">
      <alignment horizontal="left" vertical="center" wrapText="1"/>
    </xf>
    <xf numFmtId="0" fontId="81" fillId="5" borderId="14" xfId="0" applyFont="1" applyFill="1" applyBorder="1" applyAlignment="1">
      <alignment horizontal="center" vertical="center" wrapText="1"/>
    </xf>
    <xf numFmtId="0" fontId="81" fillId="5" borderId="0" xfId="0" applyFont="1" applyFill="1" applyBorder="1" applyAlignment="1">
      <alignment horizontal="center" vertical="center" wrapText="1"/>
    </xf>
    <xf numFmtId="0" fontId="17" fillId="8" borderId="39" xfId="7" applyFont="1" applyFill="1" applyBorder="1" applyAlignment="1">
      <alignment horizontal="center" vertical="center" wrapText="1"/>
    </xf>
    <xf numFmtId="0" fontId="17" fillId="8" borderId="40" xfId="7" applyFont="1" applyFill="1" applyBorder="1" applyAlignment="1">
      <alignment horizontal="center" vertical="center" wrapText="1"/>
    </xf>
    <xf numFmtId="0" fontId="17" fillId="7" borderId="39" xfId="7" applyFont="1" applyFill="1" applyBorder="1" applyAlignment="1">
      <alignment horizontal="center" vertical="center" wrapText="1"/>
    </xf>
    <xf numFmtId="0" fontId="17" fillId="7" borderId="40" xfId="7" applyFont="1" applyFill="1" applyBorder="1" applyAlignment="1">
      <alignment horizontal="center" vertical="center" wrapText="1"/>
    </xf>
    <xf numFmtId="0" fontId="17" fillId="6" borderId="39" xfId="7" applyFont="1" applyFill="1" applyBorder="1" applyAlignment="1">
      <alignment horizontal="center" vertical="center" wrapText="1"/>
    </xf>
    <xf numFmtId="0" fontId="17" fillId="6" borderId="40" xfId="7" applyFont="1" applyFill="1" applyBorder="1" applyAlignment="1">
      <alignment horizontal="center" vertical="center" wrapText="1"/>
    </xf>
    <xf numFmtId="0" fontId="17" fillId="15" borderId="39" xfId="7" applyFont="1" applyFill="1" applyBorder="1" applyAlignment="1">
      <alignment horizontal="center" vertical="center" wrapText="1"/>
    </xf>
    <xf numFmtId="0" fontId="17" fillId="15" borderId="40" xfId="7" applyFont="1" applyFill="1" applyBorder="1" applyAlignment="1">
      <alignment horizontal="center" vertical="center" wrapText="1"/>
    </xf>
    <xf numFmtId="0" fontId="17" fillId="19" borderId="39" xfId="7" applyFont="1" applyFill="1" applyBorder="1" applyAlignment="1">
      <alignment horizontal="center" vertical="center" wrapText="1"/>
    </xf>
    <xf numFmtId="0" fontId="17" fillId="19" borderId="40" xfId="7" applyFont="1" applyFill="1" applyBorder="1" applyAlignment="1">
      <alignment horizontal="center" vertical="center" wrapText="1"/>
    </xf>
    <xf numFmtId="0" fontId="21" fillId="4" borderId="44" xfId="7" applyFont="1" applyFill="1" applyBorder="1" applyAlignment="1">
      <alignment horizontal="left" vertical="center" wrapText="1"/>
    </xf>
    <xf numFmtId="0" fontId="21" fillId="4" borderId="5" xfId="7" applyFont="1" applyFill="1" applyBorder="1" applyAlignment="1">
      <alignment horizontal="left" vertical="center" wrapText="1"/>
    </xf>
    <xf numFmtId="0" fontId="23" fillId="5" borderId="14" xfId="7" applyFont="1" applyFill="1" applyBorder="1" applyAlignment="1">
      <alignment horizontal="center" vertical="center" wrapText="1"/>
    </xf>
    <xf numFmtId="0" fontId="23" fillId="5" borderId="0" xfId="7" applyFont="1" applyFill="1" applyBorder="1" applyAlignment="1">
      <alignment horizontal="center" vertical="center" wrapText="1"/>
    </xf>
    <xf numFmtId="0" fontId="17" fillId="16" borderId="39" xfId="7" applyFont="1" applyFill="1" applyBorder="1" applyAlignment="1">
      <alignment horizontal="center" vertical="center" wrapText="1"/>
    </xf>
    <xf numFmtId="0" fontId="17" fillId="16" borderId="40" xfId="7" applyFont="1" applyFill="1" applyBorder="1" applyAlignment="1">
      <alignment horizontal="center" vertical="center" wrapText="1"/>
    </xf>
    <xf numFmtId="0" fontId="115" fillId="0" borderId="5" xfId="7" applyFont="1" applyFill="1" applyBorder="1" applyAlignment="1">
      <alignment horizontal="center" vertical="center" wrapText="1"/>
    </xf>
    <xf numFmtId="0" fontId="98" fillId="0" borderId="5" xfId="7" applyFont="1" applyFill="1" applyBorder="1" applyAlignment="1">
      <alignment horizontal="center" vertical="center" wrapText="1"/>
    </xf>
    <xf numFmtId="0" fontId="21" fillId="4" borderId="39" xfId="7" applyFont="1" applyFill="1" applyBorder="1" applyAlignment="1">
      <alignment horizontal="left" vertical="center"/>
    </xf>
    <xf numFmtId="0" fontId="21" fillId="4" borderId="46" xfId="7" applyFont="1" applyFill="1" applyBorder="1" applyAlignment="1">
      <alignment horizontal="left" vertical="center"/>
    </xf>
    <xf numFmtId="0" fontId="21" fillId="4" borderId="40" xfId="7" applyFont="1" applyFill="1" applyBorder="1" applyAlignment="1">
      <alignment horizontal="left" vertical="center"/>
    </xf>
    <xf numFmtId="0" fontId="21" fillId="4" borderId="92" xfId="7" applyFont="1" applyFill="1" applyBorder="1" applyAlignment="1">
      <alignment horizontal="left" vertical="center" wrapText="1"/>
    </xf>
    <xf numFmtId="0" fontId="21" fillId="4" borderId="89" xfId="7" applyFont="1" applyFill="1" applyBorder="1" applyAlignment="1">
      <alignment horizontal="left" vertical="center" wrapText="1"/>
    </xf>
    <xf numFmtId="0" fontId="13" fillId="0" borderId="39" xfId="7" applyFont="1" applyBorder="1" applyAlignment="1">
      <alignment horizontal="center" vertical="center" wrapText="1"/>
    </xf>
    <xf numFmtId="0" fontId="13" fillId="0" borderId="40" xfId="7" applyFont="1" applyBorder="1" applyAlignment="1">
      <alignment horizontal="center" vertical="center" wrapText="1"/>
    </xf>
    <xf numFmtId="0" fontId="17" fillId="11" borderId="39" xfId="7" applyFont="1" applyFill="1" applyBorder="1" applyAlignment="1">
      <alignment horizontal="center" vertical="center" wrapText="1"/>
    </xf>
    <xf numFmtId="0" fontId="17" fillId="11" borderId="40" xfId="7" applyFont="1" applyFill="1" applyBorder="1" applyAlignment="1">
      <alignment horizontal="center" vertical="center" wrapText="1"/>
    </xf>
    <xf numFmtId="0" fontId="17" fillId="10" borderId="39" xfId="7" applyFont="1" applyFill="1" applyBorder="1" applyAlignment="1">
      <alignment horizontal="center" vertical="center" wrapText="1"/>
    </xf>
    <xf numFmtId="0" fontId="17" fillId="10" borderId="40" xfId="7" applyFont="1" applyFill="1" applyBorder="1" applyAlignment="1">
      <alignment horizontal="center" vertical="center" wrapText="1"/>
    </xf>
    <xf numFmtId="0" fontId="17" fillId="9" borderId="39" xfId="7" applyFont="1" applyFill="1" applyBorder="1" applyAlignment="1">
      <alignment horizontal="center" vertical="center" wrapText="1"/>
    </xf>
    <xf numFmtId="0" fontId="17" fillId="9" borderId="40" xfId="7" applyFont="1" applyFill="1" applyBorder="1" applyAlignment="1">
      <alignment horizontal="center" vertical="center" wrapText="1"/>
    </xf>
    <xf numFmtId="0" fontId="17" fillId="25" borderId="39" xfId="7" applyFont="1" applyFill="1" applyBorder="1" applyAlignment="1">
      <alignment horizontal="center" vertical="center" wrapText="1"/>
    </xf>
    <xf numFmtId="0" fontId="17" fillId="25" borderId="40" xfId="7" applyFont="1" applyFill="1" applyBorder="1" applyAlignment="1">
      <alignment horizontal="center" vertical="center" wrapText="1"/>
    </xf>
    <xf numFmtId="0" fontId="22" fillId="5" borderId="169" xfId="3" applyFont="1" applyFill="1" applyBorder="1" applyAlignment="1">
      <alignment horizontal="center" vertical="center"/>
    </xf>
    <xf numFmtId="0" fontId="22" fillId="5" borderId="170" xfId="3" applyFont="1" applyFill="1" applyBorder="1" applyAlignment="1">
      <alignment horizontal="center" vertical="center"/>
    </xf>
    <xf numFmtId="0" fontId="22" fillId="5" borderId="171" xfId="3" applyFont="1" applyFill="1" applyBorder="1" applyAlignment="1">
      <alignment horizontal="center" vertical="center"/>
    </xf>
    <xf numFmtId="0" fontId="19" fillId="2" borderId="159" xfId="3" applyFont="1" applyFill="1" applyBorder="1" applyAlignment="1">
      <alignment horizontal="center" vertical="center" wrapText="1"/>
    </xf>
    <xf numFmtId="0" fontId="19" fillId="2" borderId="149" xfId="3" applyFont="1" applyFill="1" applyBorder="1" applyAlignment="1">
      <alignment horizontal="center" vertical="center" wrapText="1"/>
    </xf>
    <xf numFmtId="0" fontId="19" fillId="2" borderId="16" xfId="3" applyFont="1" applyFill="1" applyBorder="1" applyAlignment="1">
      <alignment horizontal="center" vertical="center" wrapText="1"/>
    </xf>
    <xf numFmtId="0" fontId="19" fillId="2" borderId="27" xfId="3" applyFont="1" applyFill="1" applyBorder="1" applyAlignment="1">
      <alignment horizontal="center" vertical="center" wrapText="1"/>
    </xf>
    <xf numFmtId="0" fontId="19" fillId="2" borderId="15" xfId="3" applyFont="1" applyFill="1" applyBorder="1" applyAlignment="1">
      <alignment horizontal="center" vertical="center" wrapText="1"/>
    </xf>
    <xf numFmtId="0" fontId="85" fillId="0" borderId="169" xfId="3" applyFont="1" applyBorder="1" applyAlignment="1">
      <alignment horizontal="center" vertical="center" wrapText="1"/>
    </xf>
    <xf numFmtId="0" fontId="85" fillId="0" borderId="170" xfId="3" applyFont="1" applyBorder="1" applyAlignment="1">
      <alignment horizontal="center" vertical="center" wrapText="1"/>
    </xf>
    <xf numFmtId="0" fontId="85" fillId="0" borderId="172" xfId="3" applyFont="1" applyBorder="1" applyAlignment="1">
      <alignment horizontal="center" vertical="center" wrapText="1"/>
    </xf>
    <xf numFmtId="0" fontId="85" fillId="0" borderId="173" xfId="3" applyFont="1" applyBorder="1" applyAlignment="1">
      <alignment horizontal="center" vertical="center" wrapText="1"/>
    </xf>
    <xf numFmtId="0" fontId="19" fillId="2" borderId="17" xfId="3" applyFont="1" applyFill="1" applyBorder="1" applyAlignment="1">
      <alignment horizontal="center" vertical="center" wrapText="1"/>
    </xf>
    <xf numFmtId="0" fontId="19" fillId="2" borderId="148" xfId="3" applyFont="1" applyFill="1" applyBorder="1" applyAlignment="1">
      <alignment horizontal="center" vertical="center" wrapText="1"/>
    </xf>
    <xf numFmtId="0" fontId="43" fillId="0" borderId="138" xfId="1" applyFont="1" applyBorder="1" applyAlignment="1">
      <alignment horizontal="center" vertical="center" wrapText="1"/>
    </xf>
    <xf numFmtId="0" fontId="43" fillId="0" borderId="34" xfId="1" applyFont="1" applyBorder="1" applyAlignment="1">
      <alignment horizontal="center" vertical="center" wrapText="1"/>
    </xf>
    <xf numFmtId="0" fontId="43" fillId="0" borderId="35" xfId="1" applyFont="1" applyBorder="1" applyAlignment="1">
      <alignment horizontal="center" vertical="center" wrapText="1"/>
    </xf>
    <xf numFmtId="0" fontId="87" fillId="5" borderId="79" xfId="1" applyFont="1" applyFill="1" applyBorder="1" applyAlignment="1">
      <alignment horizontal="right" vertical="center"/>
    </xf>
    <xf numFmtId="0" fontId="27" fillId="0" borderId="1" xfId="1" applyFont="1" applyBorder="1" applyAlignment="1">
      <alignment horizontal="center" vertical="center" wrapText="1"/>
    </xf>
    <xf numFmtId="0" fontId="27" fillId="0" borderId="3" xfId="1" applyFont="1" applyBorder="1" applyAlignment="1">
      <alignment horizontal="center" vertical="center" wrapText="1"/>
    </xf>
    <xf numFmtId="0" fontId="87" fillId="5" borderId="32" xfId="1" applyFont="1" applyFill="1" applyBorder="1" applyAlignment="1">
      <alignment horizontal="right" vertical="center"/>
    </xf>
    <xf numFmtId="0" fontId="87" fillId="5" borderId="49" xfId="1" applyFont="1" applyFill="1" applyBorder="1" applyAlignment="1">
      <alignment horizontal="right" vertical="center"/>
    </xf>
    <xf numFmtId="0" fontId="40" fillId="5" borderId="77" xfId="1" applyFont="1" applyFill="1" applyBorder="1" applyAlignment="1">
      <alignment horizontal="center" vertical="center"/>
    </xf>
    <xf numFmtId="0" fontId="40" fillId="5" borderId="78" xfId="1" applyFont="1" applyFill="1" applyBorder="1" applyAlignment="1">
      <alignment horizontal="center" vertical="center"/>
    </xf>
    <xf numFmtId="0" fontId="40" fillId="5" borderId="79" xfId="1" applyFont="1" applyFill="1" applyBorder="1" applyAlignment="1">
      <alignment horizontal="center" vertical="center"/>
    </xf>
    <xf numFmtId="0" fontId="40" fillId="5" borderId="138" xfId="1" applyFont="1" applyFill="1" applyBorder="1" applyAlignment="1">
      <alignment horizontal="center" vertical="center" wrapText="1"/>
    </xf>
    <xf numFmtId="0" fontId="40" fillId="5" borderId="28" xfId="1" applyFont="1" applyFill="1" applyBorder="1" applyAlignment="1">
      <alignment horizontal="center" vertical="center" wrapText="1"/>
    </xf>
    <xf numFmtId="0" fontId="40" fillId="5" borderId="54" xfId="1" applyFont="1" applyFill="1" applyBorder="1" applyAlignment="1">
      <alignment horizontal="center" vertical="center" wrapText="1"/>
    </xf>
    <xf numFmtId="0" fontId="87" fillId="17" borderId="110" xfId="1" applyFont="1" applyFill="1" applyBorder="1" applyAlignment="1">
      <alignment horizontal="center" vertical="center" wrapText="1"/>
    </xf>
    <xf numFmtId="0" fontId="87" fillId="17" borderId="66" xfId="1" applyFont="1" applyFill="1" applyBorder="1" applyAlignment="1">
      <alignment horizontal="center" vertical="center" wrapText="1"/>
    </xf>
    <xf numFmtId="0" fontId="87" fillId="17" borderId="111" xfId="1" applyFont="1" applyFill="1" applyBorder="1" applyAlignment="1">
      <alignment horizontal="center" vertical="center" wrapText="1"/>
    </xf>
    <xf numFmtId="0" fontId="89" fillId="14" borderId="28" xfId="1" applyFont="1" applyFill="1" applyBorder="1" applyAlignment="1">
      <alignment horizontal="left" vertical="center" wrapText="1"/>
    </xf>
    <xf numFmtId="0" fontId="89" fillId="14" borderId="0" xfId="1" applyFont="1" applyFill="1" applyBorder="1" applyAlignment="1">
      <alignment horizontal="left" vertical="center" wrapText="1"/>
    </xf>
    <xf numFmtId="0" fontId="89" fillId="14" borderId="26" xfId="1" applyFont="1" applyFill="1" applyBorder="1" applyAlignment="1">
      <alignment horizontal="left" vertical="center" wrapText="1"/>
    </xf>
    <xf numFmtId="0" fontId="26" fillId="0" borderId="32" xfId="1" applyFont="1" applyBorder="1" applyAlignment="1">
      <alignment horizontal="center" vertical="center" wrapText="1"/>
    </xf>
    <xf numFmtId="0" fontId="26" fillId="0" borderId="33" xfId="1" applyFont="1" applyBorder="1" applyAlignment="1">
      <alignment horizontal="center" vertical="center" wrapText="1"/>
    </xf>
    <xf numFmtId="0" fontId="26" fillId="0" borderId="116" xfId="1" applyFont="1" applyBorder="1" applyAlignment="1">
      <alignment horizontal="center" vertical="center" wrapText="1"/>
    </xf>
    <xf numFmtId="0" fontId="89" fillId="14" borderId="32" xfId="1" applyFont="1" applyFill="1" applyBorder="1" applyAlignment="1">
      <alignment horizontal="left" vertical="center" wrapText="1"/>
    </xf>
    <xf numFmtId="0" fontId="89" fillId="14" borderId="33" xfId="1" applyFont="1" applyFill="1" applyBorder="1" applyAlignment="1">
      <alignment horizontal="left" vertical="center" wrapText="1"/>
    </xf>
    <xf numFmtId="0" fontId="89" fillId="14" borderId="116" xfId="1" applyFont="1" applyFill="1" applyBorder="1" applyAlignment="1">
      <alignment horizontal="left" vertical="center" wrapText="1"/>
    </xf>
    <xf numFmtId="0" fontId="89" fillId="14" borderId="34" xfId="1" applyFont="1" applyFill="1" applyBorder="1" applyAlignment="1">
      <alignment horizontal="left" vertical="center" wrapText="1"/>
    </xf>
    <xf numFmtId="0" fontId="89" fillId="14" borderId="35" xfId="1" applyFont="1" applyFill="1" applyBorder="1" applyAlignment="1">
      <alignment horizontal="left" vertical="center" wrapText="1"/>
    </xf>
    <xf numFmtId="0" fontId="87" fillId="5" borderId="54" xfId="1" applyFont="1" applyFill="1" applyBorder="1" applyAlignment="1">
      <alignment horizontal="right" vertical="center"/>
    </xf>
    <xf numFmtId="0" fontId="87" fillId="5" borderId="142" xfId="1" applyFont="1" applyFill="1" applyBorder="1" applyAlignment="1">
      <alignment horizontal="right" vertical="center"/>
    </xf>
    <xf numFmtId="0" fontId="87" fillId="5" borderId="140" xfId="1" applyFont="1" applyFill="1" applyBorder="1" applyAlignment="1">
      <alignment horizontal="right" vertical="center"/>
    </xf>
    <xf numFmtId="0" fontId="87" fillId="5" borderId="116" xfId="1" applyFont="1" applyFill="1" applyBorder="1" applyAlignment="1">
      <alignment horizontal="right" vertical="center"/>
    </xf>
    <xf numFmtId="0" fontId="89" fillId="14" borderId="48" xfId="1" applyFont="1" applyFill="1" applyBorder="1" applyAlignment="1">
      <alignment horizontal="left" vertical="center" wrapText="1"/>
    </xf>
    <xf numFmtId="0" fontId="42" fillId="2" borderId="138" xfId="1" applyFont="1" applyFill="1" applyBorder="1" applyAlignment="1">
      <alignment horizontal="center"/>
    </xf>
    <xf numFmtId="0" fontId="42" fillId="2" borderId="34" xfId="1" applyFont="1" applyFill="1" applyBorder="1" applyAlignment="1">
      <alignment horizontal="center"/>
    </xf>
    <xf numFmtId="0" fontId="42" fillId="2" borderId="35" xfId="1" applyFont="1" applyFill="1" applyBorder="1" applyAlignment="1">
      <alignment horizontal="center"/>
    </xf>
    <xf numFmtId="0" fontId="42" fillId="2" borderId="28" xfId="1" applyFont="1" applyFill="1" applyBorder="1" applyAlignment="1">
      <alignment horizontal="center"/>
    </xf>
    <xf numFmtId="0" fontId="42" fillId="2" borderId="0" xfId="1" applyFont="1" applyFill="1" applyBorder="1" applyAlignment="1">
      <alignment horizontal="center"/>
    </xf>
    <xf numFmtId="0" fontId="42" fillId="2" borderId="26" xfId="1" applyFont="1" applyFill="1" applyBorder="1" applyAlignment="1">
      <alignment horizontal="center"/>
    </xf>
    <xf numFmtId="0" fontId="42" fillId="2" borderId="54" xfId="1" applyFont="1" applyFill="1" applyBorder="1" applyAlignment="1">
      <alignment horizontal="center"/>
    </xf>
    <xf numFmtId="0" fontId="42" fillId="2" borderId="48" xfId="1" applyFont="1" applyFill="1" applyBorder="1" applyAlignment="1">
      <alignment horizontal="center"/>
    </xf>
    <xf numFmtId="0" fontId="42" fillId="2" borderId="49" xfId="1" applyFont="1" applyFill="1" applyBorder="1" applyAlignment="1">
      <alignment horizontal="center"/>
    </xf>
    <xf numFmtId="0" fontId="55" fillId="4" borderId="100" xfId="1" applyFont="1" applyFill="1" applyBorder="1" applyAlignment="1">
      <alignment vertical="center" wrapText="1"/>
    </xf>
    <xf numFmtId="0" fontId="55" fillId="4" borderId="63" xfId="1" applyFont="1" applyFill="1" applyBorder="1" applyAlignment="1">
      <alignment vertical="center" wrapText="1"/>
    </xf>
    <xf numFmtId="0" fontId="55" fillId="4" borderId="101" xfId="1" applyFont="1" applyFill="1" applyBorder="1" applyAlignment="1">
      <alignment vertical="center" wrapText="1"/>
    </xf>
    <xf numFmtId="0" fontId="54" fillId="17" borderId="95" xfId="1" applyFont="1" applyFill="1" applyBorder="1" applyAlignment="1">
      <alignment horizontal="center" vertical="center" wrapText="1"/>
    </xf>
    <xf numFmtId="0" fontId="54" fillId="17" borderId="96" xfId="1" applyFont="1" applyFill="1" applyBorder="1" applyAlignment="1">
      <alignment horizontal="center" vertical="center"/>
    </xf>
    <xf numFmtId="0" fontId="54" fillId="17" borderId="97" xfId="1" applyFont="1" applyFill="1" applyBorder="1" applyAlignment="1">
      <alignment horizontal="center" vertical="center"/>
    </xf>
    <xf numFmtId="0" fontId="3" fillId="2" borderId="84" xfId="1" applyFont="1" applyFill="1" applyBorder="1" applyAlignment="1">
      <alignment horizontal="center" vertical="center" wrapText="1"/>
    </xf>
    <xf numFmtId="0" fontId="12" fillId="2" borderId="85" xfId="1" applyFill="1" applyBorder="1" applyAlignment="1">
      <alignment horizontal="center" vertical="center"/>
    </xf>
    <xf numFmtId="0" fontId="12" fillId="2" borderId="86" xfId="1" applyFill="1" applyBorder="1" applyAlignment="1">
      <alignment horizontal="center" vertical="center"/>
    </xf>
    <xf numFmtId="0" fontId="12" fillId="2" borderId="61" xfId="1" applyFill="1" applyBorder="1" applyAlignment="1">
      <alignment horizontal="center" vertical="center"/>
    </xf>
    <xf numFmtId="0" fontId="12" fillId="2" borderId="0" xfId="1" applyFill="1" applyBorder="1" applyAlignment="1">
      <alignment horizontal="center" vertical="center"/>
    </xf>
    <xf numFmtId="0" fontId="12" fillId="2" borderId="87" xfId="1" applyFill="1" applyBorder="1" applyAlignment="1">
      <alignment horizontal="center" vertical="center"/>
    </xf>
    <xf numFmtId="0" fontId="12" fillId="2" borderId="80" xfId="1" applyFill="1" applyBorder="1" applyAlignment="1">
      <alignment horizontal="center" vertical="center"/>
    </xf>
    <xf numFmtId="0" fontId="12" fillId="2" borderId="60" xfId="1" applyFill="1" applyBorder="1" applyAlignment="1">
      <alignment horizontal="center" vertical="center"/>
    </xf>
    <xf numFmtId="0" fontId="12" fillId="2" borderId="88" xfId="1" applyFill="1" applyBorder="1" applyAlignment="1">
      <alignment horizontal="center" vertical="center"/>
    </xf>
    <xf numFmtId="0" fontId="124" fillId="5" borderId="167" xfId="0" applyFont="1" applyFill="1" applyBorder="1" applyAlignment="1">
      <alignment horizontal="center" vertical="center"/>
    </xf>
    <xf numFmtId="0" fontId="124" fillId="5" borderId="168" xfId="0" applyFont="1" applyFill="1" applyBorder="1" applyAlignment="1">
      <alignment horizontal="center" vertical="center"/>
    </xf>
    <xf numFmtId="0" fontId="92" fillId="0" borderId="77" xfId="0" applyFont="1" applyFill="1" applyBorder="1" applyAlignment="1">
      <alignment horizontal="center" vertical="center"/>
    </xf>
    <xf numFmtId="0" fontId="92" fillId="0" borderId="78" xfId="0" applyFont="1" applyFill="1" applyBorder="1" applyAlignment="1">
      <alignment horizontal="center" vertical="center"/>
    </xf>
    <xf numFmtId="0" fontId="92" fillId="0" borderId="79" xfId="0" applyFont="1" applyFill="1" applyBorder="1" applyAlignment="1">
      <alignment horizontal="center" vertical="center"/>
    </xf>
    <xf numFmtId="0" fontId="94" fillId="0" borderId="32" xfId="0" applyFont="1" applyFill="1" applyBorder="1" applyAlignment="1">
      <alignment horizontal="center" vertical="center" wrapText="1"/>
    </xf>
    <xf numFmtId="0" fontId="94" fillId="0" borderId="33" xfId="0" applyFont="1" applyFill="1" applyBorder="1" applyAlignment="1">
      <alignment horizontal="center" vertical="center" wrapText="1"/>
    </xf>
    <xf numFmtId="0" fontId="94" fillId="0" borderId="116" xfId="0" applyFont="1" applyFill="1" applyBorder="1" applyAlignment="1">
      <alignment horizontal="center" vertical="center" wrapText="1"/>
    </xf>
    <xf numFmtId="0" fontId="92" fillId="0" borderId="77" xfId="0" applyFont="1" applyFill="1" applyBorder="1" applyAlignment="1">
      <alignment horizontal="center" vertical="center" wrapText="1"/>
    </xf>
    <xf numFmtId="0" fontId="103" fillId="0" borderId="78" xfId="0" applyFont="1" applyFill="1" applyBorder="1" applyAlignment="1">
      <alignment horizontal="center" vertical="center"/>
    </xf>
    <xf numFmtId="0" fontId="103" fillId="0" borderId="79" xfId="0" applyFont="1" applyFill="1" applyBorder="1" applyAlignment="1">
      <alignment horizontal="center" vertical="center"/>
    </xf>
    <xf numFmtId="0" fontId="107" fillId="23" borderId="36" xfId="0" applyFont="1" applyFill="1" applyBorder="1" applyAlignment="1">
      <alignment horizontal="left" vertical="center" wrapText="1"/>
    </xf>
    <xf numFmtId="0" fontId="107" fillId="23" borderId="4" xfId="0" applyFont="1" applyFill="1" applyBorder="1" applyAlignment="1">
      <alignment horizontal="left" vertical="center" wrapText="1"/>
    </xf>
    <xf numFmtId="0" fontId="107" fillId="23" borderId="7" xfId="0" applyFont="1" applyFill="1" applyBorder="1" applyAlignment="1">
      <alignment horizontal="left" vertical="center" wrapText="1"/>
    </xf>
    <xf numFmtId="0" fontId="107" fillId="23" borderId="118" xfId="0" applyFont="1" applyFill="1" applyBorder="1" applyAlignment="1">
      <alignment horizontal="left" vertical="center" wrapText="1"/>
    </xf>
    <xf numFmtId="0" fontId="107" fillId="23" borderId="5" xfId="0" applyFont="1" applyFill="1" applyBorder="1" applyAlignment="1">
      <alignment horizontal="left" vertical="center" wrapText="1"/>
    </xf>
    <xf numFmtId="0" fontId="107" fillId="23" borderId="8" xfId="0" applyFont="1" applyFill="1" applyBorder="1" applyAlignment="1">
      <alignment horizontal="left" vertical="center" wrapText="1"/>
    </xf>
    <xf numFmtId="0" fontId="107" fillId="23" borderId="118" xfId="0" applyFont="1" applyFill="1" applyBorder="1" applyAlignment="1">
      <alignment horizontal="center" vertical="center" wrapText="1"/>
    </xf>
    <xf numFmtId="0" fontId="107" fillId="23" borderId="38" xfId="0" applyFont="1" applyFill="1" applyBorder="1" applyAlignment="1">
      <alignment horizontal="center" vertical="center" wrapText="1"/>
    </xf>
    <xf numFmtId="0" fontId="107" fillId="23" borderId="5" xfId="0" applyFont="1" applyFill="1" applyBorder="1" applyAlignment="1">
      <alignment horizontal="center" vertical="center" wrapText="1"/>
    </xf>
    <xf numFmtId="0" fontId="108" fillId="22" borderId="32" xfId="0" applyFont="1" applyFill="1" applyBorder="1" applyAlignment="1">
      <alignment horizontal="center" vertical="center" wrapText="1"/>
    </xf>
    <xf numFmtId="0" fontId="108" fillId="22" borderId="33" xfId="0" applyFont="1" applyFill="1" applyBorder="1" applyAlignment="1">
      <alignment horizontal="center" vertical="center" wrapText="1"/>
    </xf>
    <xf numFmtId="0" fontId="108" fillId="22" borderId="116" xfId="0" applyFont="1" applyFill="1" applyBorder="1" applyAlignment="1">
      <alignment horizontal="center" vertical="center" wrapText="1"/>
    </xf>
    <xf numFmtId="0" fontId="104" fillId="0" borderId="32" xfId="0" applyFont="1" applyFill="1" applyBorder="1" applyAlignment="1">
      <alignment horizontal="left" vertical="center" wrapText="1"/>
    </xf>
    <xf numFmtId="0" fontId="104" fillId="0" borderId="33" xfId="0" applyFont="1" applyFill="1" applyBorder="1" applyAlignment="1">
      <alignment horizontal="left" vertical="center" wrapText="1"/>
    </xf>
    <xf numFmtId="0" fontId="104" fillId="0" borderId="116" xfId="0" applyFont="1" applyFill="1" applyBorder="1" applyAlignment="1">
      <alignment horizontal="left" vertical="center" wrapText="1"/>
    </xf>
    <xf numFmtId="0" fontId="101" fillId="0" borderId="10" xfId="1" applyFont="1" applyBorder="1" applyAlignment="1">
      <alignment horizontal="center" vertical="center" wrapText="1"/>
    </xf>
    <xf numFmtId="0" fontId="27" fillId="0" borderId="11" xfId="1" applyFont="1" applyBorder="1" applyAlignment="1">
      <alignment horizontal="center" vertical="center" wrapText="1"/>
    </xf>
    <xf numFmtId="0" fontId="17" fillId="2" borderId="5" xfId="1" applyFont="1" applyFill="1" applyBorder="1" applyAlignment="1">
      <alignment horizontal="center" vertical="center"/>
    </xf>
    <xf numFmtId="0" fontId="19" fillId="12" borderId="31" xfId="1" applyFont="1" applyFill="1" applyBorder="1" applyAlignment="1">
      <alignment horizontal="center" vertical="center" wrapText="1"/>
    </xf>
    <xf numFmtId="0" fontId="18" fillId="0" borderId="65" xfId="1" applyFont="1" applyBorder="1" applyAlignment="1">
      <alignment horizontal="center" vertical="center" wrapText="1"/>
    </xf>
    <xf numFmtId="0" fontId="19" fillId="4" borderId="39" xfId="1" applyFont="1" applyFill="1" applyBorder="1" applyAlignment="1">
      <alignment horizontal="left" vertical="center"/>
    </xf>
    <xf numFmtId="0" fontId="19" fillId="4" borderId="40" xfId="1" applyFont="1" applyFill="1" applyBorder="1" applyAlignment="1">
      <alignment horizontal="left" vertical="center"/>
    </xf>
    <xf numFmtId="0" fontId="94" fillId="21" borderId="1" xfId="1" applyFont="1" applyFill="1" applyBorder="1" applyAlignment="1">
      <alignment horizontal="center" vertical="center"/>
    </xf>
    <xf numFmtId="0" fontId="94" fillId="21" borderId="2" xfId="1" applyFont="1" applyFill="1" applyBorder="1" applyAlignment="1">
      <alignment horizontal="center" vertical="center"/>
    </xf>
    <xf numFmtId="0" fontId="94" fillId="21" borderId="3" xfId="1" applyFont="1" applyFill="1" applyBorder="1" applyAlignment="1">
      <alignment horizontal="center" vertical="center"/>
    </xf>
    <xf numFmtId="0" fontId="34" fillId="14" borderId="46" xfId="1" applyFont="1" applyFill="1" applyBorder="1" applyAlignment="1">
      <alignment vertical="center" wrapText="1"/>
    </xf>
    <xf numFmtId="0" fontId="34" fillId="14" borderId="51" xfId="1" applyFont="1" applyFill="1" applyBorder="1" applyAlignment="1">
      <alignment vertical="center" wrapText="1"/>
    </xf>
    <xf numFmtId="0" fontId="50" fillId="0" borderId="32" xfId="1" applyFont="1" applyBorder="1" applyAlignment="1">
      <alignment horizontal="center" vertical="center" wrapText="1"/>
    </xf>
    <xf numFmtId="0" fontId="50" fillId="0" borderId="33" xfId="1" applyFont="1" applyBorder="1" applyAlignment="1">
      <alignment horizontal="center" vertical="center" wrapText="1"/>
    </xf>
    <xf numFmtId="0" fontId="31" fillId="5" borderId="77" xfId="1" applyFont="1" applyFill="1" applyBorder="1" applyAlignment="1">
      <alignment horizontal="center" vertical="center"/>
    </xf>
    <xf numFmtId="0" fontId="31" fillId="5" borderId="78" xfId="1" applyFont="1" applyFill="1" applyBorder="1" applyAlignment="1">
      <alignment horizontal="center" vertical="center"/>
    </xf>
    <xf numFmtId="0" fontId="31" fillId="5" borderId="79" xfId="1" applyFont="1" applyFill="1" applyBorder="1" applyAlignment="1">
      <alignment horizontal="center" vertical="center"/>
    </xf>
    <xf numFmtId="0" fontId="31" fillId="5" borderId="12" xfId="1" applyFont="1" applyFill="1" applyBorder="1" applyAlignment="1">
      <alignment horizontal="center" vertical="center" wrapText="1"/>
    </xf>
    <xf numFmtId="0" fontId="31" fillId="5" borderId="52" xfId="1" applyFont="1" applyFill="1" applyBorder="1" applyAlignment="1">
      <alignment horizontal="center" vertical="center" wrapText="1"/>
    </xf>
    <xf numFmtId="0" fontId="31" fillId="5" borderId="75" xfId="1" applyFont="1" applyFill="1" applyBorder="1" applyAlignment="1">
      <alignment horizontal="center" vertical="center" wrapText="1"/>
    </xf>
    <xf numFmtId="0" fontId="31" fillId="17" borderId="72" xfId="1" applyFont="1" applyFill="1" applyBorder="1" applyAlignment="1">
      <alignment horizontal="center" vertical="center" wrapText="1"/>
    </xf>
    <xf numFmtId="0" fontId="31" fillId="17" borderId="47" xfId="1" applyFont="1" applyFill="1" applyBorder="1" applyAlignment="1">
      <alignment horizontal="center" vertical="center" wrapText="1"/>
    </xf>
    <xf numFmtId="0" fontId="31" fillId="17" borderId="76" xfId="1" applyFont="1" applyFill="1" applyBorder="1" applyAlignment="1">
      <alignment horizontal="center" vertical="center" wrapText="1"/>
    </xf>
    <xf numFmtId="0" fontId="52" fillId="0" borderId="1" xfId="1" applyFont="1" applyBorder="1" applyAlignment="1">
      <alignment horizontal="center" vertical="center" wrapText="1"/>
    </xf>
    <xf numFmtId="0" fontId="52" fillId="0" borderId="2" xfId="1" applyFont="1" applyBorder="1" applyAlignment="1">
      <alignment horizontal="center" vertical="center" wrapText="1"/>
    </xf>
    <xf numFmtId="0" fontId="52" fillId="0" borderId="3" xfId="1" applyFont="1" applyBorder="1" applyAlignment="1">
      <alignment horizontal="center" vertical="center" wrapText="1"/>
    </xf>
    <xf numFmtId="0" fontId="31" fillId="2" borderId="74" xfId="1" applyFont="1" applyFill="1" applyBorder="1" applyAlignment="1">
      <alignment horizontal="center" vertical="center" wrapText="1"/>
    </xf>
    <xf numFmtId="0" fontId="31" fillId="2" borderId="75" xfId="1" applyFont="1" applyFill="1" applyBorder="1" applyAlignment="1">
      <alignment horizontal="center" vertical="center" wrapText="1"/>
    </xf>
    <xf numFmtId="0" fontId="34" fillId="14" borderId="2" xfId="1" applyFont="1" applyFill="1" applyBorder="1" applyAlignment="1">
      <alignment vertical="center" wrapText="1"/>
    </xf>
    <xf numFmtId="0" fontId="34" fillId="14" borderId="3" xfId="1" applyFont="1" applyFill="1" applyBorder="1" applyAlignment="1">
      <alignment vertical="center" wrapText="1"/>
    </xf>
    <xf numFmtId="0" fontId="30" fillId="0" borderId="69" xfId="1" applyFont="1" applyBorder="1" applyAlignment="1">
      <alignment horizontal="center" vertical="center" wrapText="1"/>
    </xf>
    <xf numFmtId="0" fontId="30" fillId="0" borderId="70" xfId="1" applyFont="1" applyBorder="1" applyAlignment="1">
      <alignment horizontal="center" vertical="center" wrapText="1"/>
    </xf>
    <xf numFmtId="0" fontId="30" fillId="0" borderId="71" xfId="1" applyFont="1" applyBorder="1" applyAlignment="1">
      <alignment horizontal="center" vertical="center" wrapText="1"/>
    </xf>
    <xf numFmtId="0" fontId="31" fillId="5" borderId="12" xfId="1" applyFont="1" applyFill="1" applyBorder="1" applyAlignment="1">
      <alignment vertical="center"/>
    </xf>
    <xf numFmtId="0" fontId="31" fillId="5" borderId="43" xfId="1" applyFont="1" applyFill="1" applyBorder="1" applyAlignment="1">
      <alignment vertical="center"/>
    </xf>
    <xf numFmtId="0" fontId="31" fillId="5" borderId="13" xfId="1" applyFont="1" applyFill="1" applyBorder="1" applyAlignment="1">
      <alignment horizontal="center" vertical="center" wrapText="1"/>
    </xf>
    <xf numFmtId="0" fontId="31" fillId="5" borderId="44" xfId="1" applyFont="1" applyFill="1" applyBorder="1" applyAlignment="1">
      <alignment horizontal="center" vertical="center" wrapText="1"/>
    </xf>
    <xf numFmtId="0" fontId="31" fillId="12" borderId="72" xfId="1" applyFont="1" applyFill="1" applyBorder="1" applyAlignment="1">
      <alignment horizontal="center" vertical="center" wrapText="1"/>
    </xf>
    <xf numFmtId="0" fontId="31" fillId="12" borderId="73" xfId="1" applyFont="1" applyFill="1" applyBorder="1" applyAlignment="1">
      <alignment horizontal="center" vertical="center" wrapText="1"/>
    </xf>
    <xf numFmtId="0" fontId="34" fillId="7" borderId="45" xfId="1" applyFont="1" applyFill="1" applyBorder="1" applyAlignment="1">
      <alignment vertical="center" wrapText="1"/>
    </xf>
    <xf numFmtId="0" fontId="34" fillId="7" borderId="46" xfId="1" applyFont="1" applyFill="1" applyBorder="1" applyAlignment="1">
      <alignment vertical="center" wrapText="1"/>
    </xf>
    <xf numFmtId="0" fontId="34" fillId="7" borderId="51" xfId="1" applyFont="1" applyFill="1" applyBorder="1" applyAlignment="1">
      <alignment vertical="center" wrapText="1"/>
    </xf>
  </cellXfs>
  <cellStyles count="8">
    <cellStyle name="Köprü" xfId="2" builtinId="8"/>
    <cellStyle name="Normal" xfId="0" builtinId="0"/>
    <cellStyle name="Normal 2" xfId="1"/>
    <cellStyle name="Normal 3" xfId="3"/>
    <cellStyle name="Normal 4" xfId="4"/>
    <cellStyle name="Normal 5" xfId="5"/>
    <cellStyle name="Normal 6" xfId="6"/>
    <cellStyle name="Normal 7" xfId="7"/>
  </cellStyles>
  <dxfs count="0"/>
  <tableStyles count="0" defaultTableStyle="TableStyleMedium2" defaultPivotStyle="PivotStyleMedium9"/>
  <colors>
    <mruColors>
      <color rgb="FFFFCC66"/>
      <color rgb="FFCCECFF"/>
      <color rgb="FFCCFFCC"/>
      <color rgb="FF66FF66"/>
      <color rgb="FFE3ABFF"/>
      <color rgb="FFCC99FF"/>
      <color rgb="FF99FFCC"/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494678</xdr:colOff>
      <xdr:row>0</xdr:row>
      <xdr:rowOff>158085</xdr:rowOff>
    </xdr:from>
    <xdr:ext cx="7912592" cy="1319262"/>
    <xdr:sp macro="" textlink="">
      <xdr:nvSpPr>
        <xdr:cNvPr id="3" name="Dikdörtgen 2"/>
        <xdr:cNvSpPr/>
      </xdr:nvSpPr>
      <xdr:spPr>
        <a:xfrm>
          <a:off x="494678" y="158085"/>
          <a:ext cx="7912592" cy="1319262"/>
        </a:xfrm>
        <a:prstGeom prst="rect">
          <a:avLst/>
        </a:prstGeom>
        <a:noFill/>
      </xdr:spPr>
      <xdr:txBody>
        <a:bodyPr wrap="none" lIns="91440" tIns="45720" rIns="91440" bIns="45720">
          <a:prstTxWarp prst="textChevronInverted">
            <a:avLst/>
          </a:prstTxWarp>
          <a:spAutoFit/>
        </a:bodyPr>
        <a:lstStyle/>
        <a:p>
          <a:pPr algn="ctr"/>
          <a:endParaRPr lang="tr-TR" sz="9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>
              <a:glow rad="63500">
                <a:schemeClr val="accent2">
                  <a:satMod val="175000"/>
                  <a:alpha val="40000"/>
                </a:schemeClr>
              </a:glow>
              <a:outerShdw blurRad="60007" dist="310007" dir="7680000" sy="30000" kx="1300200" algn="ctr" rotWithShape="0">
                <a:prstClr val="black">
                  <a:alpha val="32000"/>
                </a:prst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1253261</xdr:colOff>
      <xdr:row>0</xdr:row>
      <xdr:rowOff>0</xdr:rowOff>
    </xdr:from>
    <xdr:ext cx="10515406" cy="1238250"/>
    <xdr:sp macro="" textlink="">
      <xdr:nvSpPr>
        <xdr:cNvPr id="2" name="Dikdörtgen 1"/>
        <xdr:cNvSpPr/>
      </xdr:nvSpPr>
      <xdr:spPr>
        <a:xfrm>
          <a:off x="1253261" y="0"/>
          <a:ext cx="10515406" cy="1238250"/>
        </a:xfrm>
        <a:prstGeom prst="rect">
          <a:avLst/>
        </a:prstGeom>
        <a:noFill/>
      </xdr:spPr>
      <xdr:txBody>
        <a:bodyPr wrap="none" lIns="91440" tIns="45720" rIns="91440" bIns="45720">
          <a:prstTxWarp prst="textInflateTop">
            <a:avLst/>
          </a:prstTxWarp>
          <a:spAutoFit/>
          <a:scene3d>
            <a:camera prst="orthographicFront"/>
            <a:lightRig rig="threePt" dir="t"/>
          </a:scene3d>
          <a:sp3d extrusionH="57150">
            <a:bevelT w="69850" h="69850" prst="divot"/>
          </a:sp3d>
        </a:bodyPr>
        <a:lstStyle/>
        <a:p>
          <a:pPr algn="ctr"/>
          <a:endParaRPr lang="tr-TR" sz="1800" b="0" cap="none" spc="0">
            <a:ln w="0">
              <a:solidFill>
                <a:schemeClr val="accent1"/>
              </a:solidFill>
            </a:ln>
            <a:solidFill>
              <a:srgbClr val="00B0F0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30</xdr:col>
      <xdr:colOff>274584</xdr:colOff>
      <xdr:row>23</xdr:row>
      <xdr:rowOff>15874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372084" cy="4397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tel:0%20342%20211%208080%20-%201831" TargetMode="External"/><Relationship Id="rId7" Type="http://schemas.openxmlformats.org/officeDocument/2006/relationships/printerSettings" Target="../printerSettings/printerSettings13.bin"/><Relationship Id="rId2" Type="http://schemas.openxmlformats.org/officeDocument/2006/relationships/hyperlink" Target="mailto:oidb@hku.edu.tr" TargetMode="External"/><Relationship Id="rId1" Type="http://schemas.openxmlformats.org/officeDocument/2006/relationships/hyperlink" Target="mailto:aylin.filiz@hku.edu.tr" TargetMode="External"/><Relationship Id="rId6" Type="http://schemas.openxmlformats.org/officeDocument/2006/relationships/hyperlink" Target="mailto:meryem.direk@hku.edu.tr" TargetMode="External"/><Relationship Id="rId5" Type="http://schemas.openxmlformats.org/officeDocument/2006/relationships/hyperlink" Target="mailto:suleyman.baritli@hku.edu.tr" TargetMode="External"/><Relationship Id="rId4" Type="http://schemas.openxmlformats.org/officeDocument/2006/relationships/hyperlink" Target="tel:0%20342%20211%208080-1330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B9"/>
  <sheetViews>
    <sheetView view="pageBreakPreview" zoomScale="60" zoomScaleNormal="100" workbookViewId="0">
      <selection activeCell="B6" sqref="B6"/>
    </sheetView>
  </sheetViews>
  <sheetFormatPr defaultRowHeight="15.75"/>
  <cols>
    <col min="1" max="1" width="90.5703125" style="36" customWidth="1"/>
    <col min="2" max="2" width="37.42578125" style="37" customWidth="1"/>
    <col min="3" max="16384" width="9.140625" style="36"/>
  </cols>
  <sheetData>
    <row r="1" spans="1:2" ht="101.25" customHeight="1">
      <c r="A1" s="622" t="s">
        <v>406</v>
      </c>
      <c r="B1" s="623"/>
    </row>
    <row r="2" spans="1:2" ht="36" customHeight="1">
      <c r="A2" s="558" t="s">
        <v>118</v>
      </c>
      <c r="B2" s="559">
        <v>44574</v>
      </c>
    </row>
    <row r="3" spans="1:2" ht="36" customHeight="1">
      <c r="A3" s="558" t="s">
        <v>119</v>
      </c>
      <c r="B3" s="559">
        <v>44577</v>
      </c>
    </row>
    <row r="4" spans="1:2" ht="36" customHeight="1">
      <c r="A4" s="558" t="s">
        <v>120</v>
      </c>
      <c r="B4" s="559" t="s">
        <v>383</v>
      </c>
    </row>
    <row r="5" spans="1:2" ht="36" customHeight="1">
      <c r="A5" s="558" t="s">
        <v>121</v>
      </c>
      <c r="B5" s="559">
        <v>44582</v>
      </c>
    </row>
    <row r="6" spans="1:2" ht="36" customHeight="1">
      <c r="A6" s="558" t="s">
        <v>122</v>
      </c>
      <c r="B6" s="559" t="s">
        <v>399</v>
      </c>
    </row>
    <row r="7" spans="1:2" ht="36" customHeight="1">
      <c r="A7" s="558" t="s">
        <v>162</v>
      </c>
      <c r="B7" s="559">
        <v>44588</v>
      </c>
    </row>
    <row r="8" spans="1:2" ht="36" customHeight="1">
      <c r="A8" s="558" t="s">
        <v>123</v>
      </c>
      <c r="B8" s="559">
        <v>44589</v>
      </c>
    </row>
    <row r="9" spans="1:2" ht="36" customHeight="1">
      <c r="A9" s="558" t="s">
        <v>124</v>
      </c>
      <c r="B9" s="560">
        <v>44592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A17"/>
  <sheetViews>
    <sheetView tabSelected="1" view="pageBreakPreview" zoomScale="140" zoomScaleSheetLayoutView="140" workbookViewId="0">
      <selection activeCell="A9" sqref="A9"/>
    </sheetView>
  </sheetViews>
  <sheetFormatPr defaultRowHeight="15"/>
  <cols>
    <col min="1" max="1" width="91.7109375" style="620" customWidth="1"/>
    <col min="2" max="16384" width="9.140625" style="620"/>
  </cols>
  <sheetData>
    <row r="1" spans="1:1" ht="54">
      <c r="A1" s="295" t="s">
        <v>298</v>
      </c>
    </row>
    <row r="2" spans="1:1" s="621" customFormat="1" ht="15.75">
      <c r="A2" s="257" t="s">
        <v>273</v>
      </c>
    </row>
    <row r="3" spans="1:1" s="621" customFormat="1" ht="15.75">
      <c r="A3" s="257" t="s">
        <v>274</v>
      </c>
    </row>
    <row r="4" spans="1:1" s="621" customFormat="1" ht="15.75">
      <c r="A4" s="257" t="s">
        <v>281</v>
      </c>
    </row>
    <row r="5" spans="1:1" s="621" customFormat="1" ht="15.75">
      <c r="A5" s="257" t="s">
        <v>282</v>
      </c>
    </row>
    <row r="6" spans="1:1" s="621" customFormat="1" ht="15.75">
      <c r="A6" s="257" t="s">
        <v>283</v>
      </c>
    </row>
    <row r="7" spans="1:1" s="621" customFormat="1" ht="15.75">
      <c r="A7" s="257" t="s">
        <v>275</v>
      </c>
    </row>
    <row r="8" spans="1:1" s="621" customFormat="1" ht="15.75">
      <c r="A8" s="257" t="s">
        <v>276</v>
      </c>
    </row>
    <row r="9" spans="1:1" s="621" customFormat="1" ht="47.25">
      <c r="A9" s="257" t="s">
        <v>410</v>
      </c>
    </row>
    <row r="10" spans="1:1" s="621" customFormat="1" ht="15.75">
      <c r="A10" s="257" t="s">
        <v>297</v>
      </c>
    </row>
    <row r="11" spans="1:1" s="621" customFormat="1" ht="15.75">
      <c r="A11" s="257" t="s">
        <v>277</v>
      </c>
    </row>
    <row r="12" spans="1:1" s="621" customFormat="1" ht="15.75">
      <c r="A12" s="257" t="s">
        <v>278</v>
      </c>
    </row>
    <row r="13" spans="1:1" s="621" customFormat="1" ht="15.75">
      <c r="A13" s="257" t="s">
        <v>279</v>
      </c>
    </row>
    <row r="14" spans="1:1" s="621" customFormat="1" ht="15.75">
      <c r="A14" s="257" t="s">
        <v>280</v>
      </c>
    </row>
    <row r="15" spans="1:1" s="621" customFormat="1" ht="15.75">
      <c r="A15" s="257" t="s">
        <v>305</v>
      </c>
    </row>
    <row r="16" spans="1:1" s="621" customFormat="1" ht="15.75">
      <c r="A16" s="258"/>
    </row>
    <row r="17" spans="1:1" s="621" customFormat="1" ht="15.75">
      <c r="A17" s="290"/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15"/>
  <sheetViews>
    <sheetView view="pageBreakPreview" zoomScale="150" zoomScaleSheetLayoutView="150" workbookViewId="0">
      <selection activeCell="A26" sqref="A26"/>
    </sheetView>
  </sheetViews>
  <sheetFormatPr defaultRowHeight="15"/>
  <cols>
    <col min="1" max="1" width="105.140625" style="620" bestFit="1" customWidth="1"/>
    <col min="2" max="16384" width="9.140625" style="620"/>
  </cols>
  <sheetData>
    <row r="1" spans="1:1" ht="40.5">
      <c r="A1" s="619" t="s">
        <v>411</v>
      </c>
    </row>
    <row r="2" spans="1:1" s="621" customFormat="1" ht="15.75">
      <c r="A2" s="257" t="s">
        <v>273</v>
      </c>
    </row>
    <row r="3" spans="1:1" s="621" customFormat="1" ht="15.75">
      <c r="A3" s="257" t="s">
        <v>274</v>
      </c>
    </row>
    <row r="4" spans="1:1" s="621" customFormat="1" ht="15.75">
      <c r="A4" s="257" t="s">
        <v>281</v>
      </c>
    </row>
    <row r="5" spans="1:1" s="621" customFormat="1" ht="15.75">
      <c r="A5" s="257" t="s">
        <v>282</v>
      </c>
    </row>
    <row r="6" spans="1:1" s="621" customFormat="1" ht="15.75">
      <c r="A6" s="257" t="s">
        <v>283</v>
      </c>
    </row>
    <row r="7" spans="1:1" s="621" customFormat="1" ht="15.75">
      <c r="A7" s="257" t="s">
        <v>275</v>
      </c>
    </row>
    <row r="8" spans="1:1" s="621" customFormat="1" ht="15.75">
      <c r="A8" s="257" t="s">
        <v>276</v>
      </c>
    </row>
    <row r="9" spans="1:1" s="621" customFormat="1" ht="45" customHeight="1">
      <c r="A9" s="257" t="s">
        <v>375</v>
      </c>
    </row>
    <row r="10" spans="1:1" s="621" customFormat="1" ht="47.25">
      <c r="A10" s="257" t="s">
        <v>409</v>
      </c>
    </row>
    <row r="11" spans="1:1" s="621" customFormat="1" ht="15.75">
      <c r="A11" s="257" t="s">
        <v>284</v>
      </c>
    </row>
    <row r="12" spans="1:1" s="621" customFormat="1" ht="15.75">
      <c r="A12" s="257" t="s">
        <v>277</v>
      </c>
    </row>
    <row r="13" spans="1:1" s="621" customFormat="1" ht="15.75">
      <c r="A13" s="257" t="s">
        <v>285</v>
      </c>
    </row>
    <row r="14" spans="1:1" s="621" customFormat="1" ht="15.75">
      <c r="A14" s="257" t="s">
        <v>279</v>
      </c>
    </row>
    <row r="15" spans="1:1" s="621" customFormat="1" ht="15.75">
      <c r="A15" s="257" t="s">
        <v>280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43"/>
  <sheetViews>
    <sheetView view="pageBreakPreview" topLeftCell="A18" zoomScale="95" zoomScaleNormal="70" zoomScaleSheetLayoutView="95" workbookViewId="0">
      <selection activeCell="A38" sqref="A38"/>
    </sheetView>
  </sheetViews>
  <sheetFormatPr defaultRowHeight="15.75"/>
  <cols>
    <col min="1" max="1" width="48.28515625" style="12" bestFit="1" customWidth="1"/>
    <col min="2" max="2" width="48.7109375" style="13" bestFit="1" customWidth="1"/>
    <col min="3" max="16384" width="9.140625" style="8"/>
  </cols>
  <sheetData>
    <row r="1" spans="1:2" ht="45.75" customHeight="1">
      <c r="A1" s="765" t="s">
        <v>379</v>
      </c>
      <c r="B1" s="766"/>
    </row>
    <row r="2" spans="1:2" ht="27.75" customHeight="1">
      <c r="A2" s="9" t="s">
        <v>12</v>
      </c>
      <c r="B2" s="9" t="s">
        <v>13</v>
      </c>
    </row>
    <row r="3" spans="1:2">
      <c r="A3" s="10" t="s">
        <v>14</v>
      </c>
      <c r="B3" s="11"/>
    </row>
    <row r="4" spans="1:2">
      <c r="A4" s="770" t="s">
        <v>15</v>
      </c>
      <c r="B4" s="771"/>
    </row>
    <row r="5" spans="1:2">
      <c r="A5" s="10" t="s">
        <v>86</v>
      </c>
      <c r="B5" s="11"/>
    </row>
    <row r="6" spans="1:2">
      <c r="A6" s="10" t="s">
        <v>88</v>
      </c>
      <c r="B6" s="11"/>
    </row>
    <row r="7" spans="1:2">
      <c r="A7" s="10" t="s">
        <v>141</v>
      </c>
      <c r="B7" s="11"/>
    </row>
    <row r="8" spans="1:2">
      <c r="A8" s="10" t="s">
        <v>16</v>
      </c>
      <c r="B8" s="11"/>
    </row>
    <row r="9" spans="1:2">
      <c r="A9" s="10" t="s">
        <v>17</v>
      </c>
      <c r="B9" s="11"/>
    </row>
    <row r="10" spans="1:2">
      <c r="A10" s="770" t="s">
        <v>18</v>
      </c>
      <c r="B10" s="771"/>
    </row>
    <row r="11" spans="1:2">
      <c r="A11" s="10" t="s">
        <v>20</v>
      </c>
      <c r="B11" s="11"/>
    </row>
    <row r="12" spans="1:2">
      <c r="A12" s="10" t="s">
        <v>21</v>
      </c>
      <c r="B12" s="11"/>
    </row>
    <row r="13" spans="1:2">
      <c r="A13" s="770" t="s">
        <v>22</v>
      </c>
      <c r="B13" s="771"/>
    </row>
    <row r="14" spans="1:2">
      <c r="A14" s="10" t="s">
        <v>23</v>
      </c>
      <c r="B14" s="11">
        <v>45000</v>
      </c>
    </row>
    <row r="15" spans="1:2" ht="15.75" customHeight="1">
      <c r="A15" s="770" t="s">
        <v>24</v>
      </c>
      <c r="B15" s="771"/>
    </row>
    <row r="16" spans="1:2">
      <c r="A16" s="10" t="s">
        <v>25</v>
      </c>
      <c r="B16" s="11">
        <v>32000</v>
      </c>
    </row>
    <row r="17" spans="1:2">
      <c r="A17" s="10" t="s">
        <v>26</v>
      </c>
      <c r="B17" s="11">
        <v>32000</v>
      </c>
    </row>
    <row r="18" spans="1:2">
      <c r="A18" s="10" t="s">
        <v>27</v>
      </c>
      <c r="B18" s="11"/>
    </row>
    <row r="19" spans="1:2">
      <c r="A19" s="10" t="s">
        <v>28</v>
      </c>
      <c r="B19" s="11"/>
    </row>
    <row r="20" spans="1:2">
      <c r="A20" s="10" t="s">
        <v>29</v>
      </c>
      <c r="B20" s="11"/>
    </row>
    <row r="21" spans="1:2">
      <c r="A21" s="770" t="s">
        <v>204</v>
      </c>
      <c r="B21" s="771"/>
    </row>
    <row r="22" spans="1:2">
      <c r="A22" s="10" t="s">
        <v>19</v>
      </c>
      <c r="B22" s="11"/>
    </row>
    <row r="23" spans="1:2">
      <c r="A23" s="10" t="s">
        <v>205</v>
      </c>
      <c r="B23" s="11"/>
    </row>
    <row r="24" spans="1:2">
      <c r="A24" s="770" t="s">
        <v>30</v>
      </c>
      <c r="B24" s="771"/>
    </row>
    <row r="25" spans="1:2">
      <c r="A25" s="10" t="s">
        <v>31</v>
      </c>
      <c r="B25" s="11"/>
    </row>
    <row r="26" spans="1:2">
      <c r="A26" s="10" t="s">
        <v>32</v>
      </c>
      <c r="B26" s="11"/>
    </row>
    <row r="27" spans="1:2">
      <c r="A27" s="10" t="s">
        <v>33</v>
      </c>
      <c r="B27" s="11"/>
    </row>
    <row r="28" spans="1:2">
      <c r="A28" s="8" t="s">
        <v>380</v>
      </c>
      <c r="B28" s="11"/>
    </row>
    <row r="29" spans="1:2">
      <c r="A29" s="770" t="s">
        <v>34</v>
      </c>
      <c r="B29" s="771"/>
    </row>
    <row r="30" spans="1:2">
      <c r="A30" s="10" t="s">
        <v>35</v>
      </c>
      <c r="B30" s="11"/>
    </row>
    <row r="31" spans="1:2">
      <c r="A31" s="10" t="s">
        <v>36</v>
      </c>
      <c r="B31" s="11"/>
    </row>
    <row r="32" spans="1:2">
      <c r="A32" s="10" t="s">
        <v>37</v>
      </c>
      <c r="B32" s="11"/>
    </row>
    <row r="33" spans="1:2">
      <c r="A33" s="770" t="s">
        <v>38</v>
      </c>
      <c r="B33" s="771"/>
    </row>
    <row r="34" spans="1:2">
      <c r="A34" s="10" t="s">
        <v>39</v>
      </c>
      <c r="B34" s="11"/>
    </row>
    <row r="35" spans="1:2">
      <c r="A35" s="10" t="s">
        <v>105</v>
      </c>
      <c r="B35" s="11"/>
    </row>
    <row r="36" spans="1:2">
      <c r="A36" s="10" t="s">
        <v>345</v>
      </c>
      <c r="B36" s="11"/>
    </row>
    <row r="37" spans="1:2">
      <c r="A37" s="10" t="s">
        <v>146</v>
      </c>
      <c r="B37" s="11"/>
    </row>
    <row r="38" spans="1:2">
      <c r="A38" s="10" t="s">
        <v>40</v>
      </c>
      <c r="B38" s="11"/>
    </row>
    <row r="39" spans="1:2">
      <c r="A39" s="769"/>
      <c r="B39" s="769"/>
    </row>
    <row r="40" spans="1:2" hidden="1">
      <c r="A40" s="768" t="s">
        <v>127</v>
      </c>
      <c r="B40" s="768"/>
    </row>
    <row r="41" spans="1:2" ht="51.75" customHeight="1">
      <c r="A41" s="767" t="s">
        <v>41</v>
      </c>
      <c r="B41" s="144" t="s">
        <v>158</v>
      </c>
    </row>
    <row r="42" spans="1:2" ht="54" customHeight="1">
      <c r="A42" s="767"/>
      <c r="B42" s="144" t="s">
        <v>157</v>
      </c>
    </row>
    <row r="43" spans="1:2" ht="22.5" customHeight="1">
      <c r="A43" s="767" t="s">
        <v>331</v>
      </c>
      <c r="B43" s="767"/>
    </row>
  </sheetData>
  <mergeCells count="13">
    <mergeCell ref="A1:B1"/>
    <mergeCell ref="A41:A42"/>
    <mergeCell ref="A43:B43"/>
    <mergeCell ref="A40:B40"/>
    <mergeCell ref="A39:B39"/>
    <mergeCell ref="A4:B4"/>
    <mergeCell ref="A10:B10"/>
    <mergeCell ref="A13:B13"/>
    <mergeCell ref="A15:B15"/>
    <mergeCell ref="A21:B21"/>
    <mergeCell ref="A24:B24"/>
    <mergeCell ref="A29:B29"/>
    <mergeCell ref="A33:B33"/>
  </mergeCells>
  <pageMargins left="0.7" right="0.7" top="0.75" bottom="0.75" header="0.3" footer="0.3"/>
  <pageSetup paperSize="9" scale="8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C10"/>
  <sheetViews>
    <sheetView view="pageBreakPreview" zoomScale="80" zoomScaleNormal="85" zoomScaleSheetLayoutView="80" workbookViewId="0">
      <selection activeCell="E7" sqref="E7"/>
    </sheetView>
  </sheetViews>
  <sheetFormatPr defaultColWidth="39" defaultRowHeight="15.75"/>
  <cols>
    <col min="1" max="1" width="40.140625" style="1" customWidth="1"/>
    <col min="2" max="2" width="34.7109375" style="1" customWidth="1"/>
    <col min="3" max="3" width="24.28515625" style="1" customWidth="1"/>
    <col min="4" max="16384" width="39" style="1"/>
  </cols>
  <sheetData>
    <row r="1" spans="1:3" ht="33.75" customHeight="1">
      <c r="A1" s="772" t="s">
        <v>0</v>
      </c>
      <c r="B1" s="773"/>
      <c r="C1" s="774"/>
    </row>
    <row r="2" spans="1:3" ht="33.75" customHeight="1">
      <c r="A2" s="2" t="s">
        <v>1</v>
      </c>
      <c r="B2" s="3" t="s">
        <v>337</v>
      </c>
      <c r="C2" s="4" t="s">
        <v>300</v>
      </c>
    </row>
    <row r="3" spans="1:3" ht="33.75" customHeight="1">
      <c r="A3" s="2" t="s">
        <v>2</v>
      </c>
      <c r="B3" s="3" t="s">
        <v>3</v>
      </c>
      <c r="C3" s="4" t="s">
        <v>128</v>
      </c>
    </row>
    <row r="4" spans="1:3" ht="33.75" customHeight="1">
      <c r="A4" s="2" t="s">
        <v>4</v>
      </c>
      <c r="B4" s="3" t="s">
        <v>291</v>
      </c>
      <c r="C4" s="4" t="s">
        <v>149</v>
      </c>
    </row>
    <row r="5" spans="1:3" ht="33.75" customHeight="1">
      <c r="A5" s="2" t="s">
        <v>5</v>
      </c>
      <c r="B5" s="3" t="s">
        <v>270</v>
      </c>
      <c r="C5" s="4" t="s">
        <v>290</v>
      </c>
    </row>
    <row r="6" spans="1:3" ht="33.75" customHeight="1">
      <c r="A6" s="2" t="s">
        <v>224</v>
      </c>
      <c r="B6" s="3" t="s">
        <v>339</v>
      </c>
      <c r="C6" s="4" t="s">
        <v>225</v>
      </c>
    </row>
    <row r="7" spans="1:3" ht="33.75" customHeight="1">
      <c r="A7" s="2" t="s">
        <v>6</v>
      </c>
      <c r="B7" s="3" t="s">
        <v>340</v>
      </c>
      <c r="C7" s="4" t="s">
        <v>306</v>
      </c>
    </row>
    <row r="8" spans="1:3" ht="33.75" customHeight="1">
      <c r="A8" s="2" t="s">
        <v>197</v>
      </c>
      <c r="B8" s="3" t="s">
        <v>7</v>
      </c>
      <c r="C8" s="4" t="s">
        <v>200</v>
      </c>
    </row>
    <row r="9" spans="1:3" ht="37.5" customHeight="1">
      <c r="A9" s="2" t="s">
        <v>8</v>
      </c>
      <c r="B9" s="5" t="s">
        <v>338</v>
      </c>
      <c r="C9" s="4" t="s">
        <v>9</v>
      </c>
    </row>
    <row r="10" spans="1:3" ht="37.5" customHeight="1" thickBot="1">
      <c r="A10" s="6" t="s">
        <v>10</v>
      </c>
      <c r="B10" s="7" t="s">
        <v>11</v>
      </c>
      <c r="C10" s="4" t="s">
        <v>288</v>
      </c>
    </row>
  </sheetData>
  <mergeCells count="1">
    <mergeCell ref="A1:C1"/>
  </mergeCells>
  <hyperlinks>
    <hyperlink ref="B9" r:id="rId1" display="mailto:aylin.filiz@hku.edu.tr"/>
    <hyperlink ref="B10" r:id="rId2" display="mailto:oidb@hku.edu.tr"/>
    <hyperlink ref="C10" r:id="rId3"/>
    <hyperlink ref="C5" r:id="rId4"/>
    <hyperlink ref="B7" r:id="rId5" display="suleyman.baritli@hku.edu.tr "/>
    <hyperlink ref="B6" r:id="rId6" display="meryem.direk@hku.edu.tr"/>
  </hyperlinks>
  <pageMargins left="0.7" right="0.7" top="0.75" bottom="0.75" header="0.3" footer="0.3"/>
  <pageSetup paperSize="9" scale="63" orientation="portrait"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3"/>
  <sheetViews>
    <sheetView view="pageBreakPreview" zoomScale="69" zoomScaleSheetLayoutView="69" workbookViewId="0">
      <selection activeCell="C6" sqref="C6:C10"/>
    </sheetView>
  </sheetViews>
  <sheetFormatPr defaultColWidth="9.140625" defaultRowHeight="31.5" customHeight="1"/>
  <cols>
    <col min="1" max="1" width="40.85546875" bestFit="1" customWidth="1"/>
    <col min="2" max="2" width="16" customWidth="1"/>
    <col min="3" max="3" width="8.5703125" customWidth="1"/>
    <col min="4" max="5" width="22.5703125"/>
    <col min="6" max="7" width="9.140625" hidden="1" customWidth="1"/>
    <col min="8" max="8" width="9.140625" customWidth="1"/>
    <col min="9" max="9" width="22.5703125"/>
    <col min="10" max="10" width="9.140625" customWidth="1"/>
    <col min="11" max="11" width="22.5703125"/>
    <col min="12" max="13" width="9.140625" hidden="1" customWidth="1"/>
  </cols>
  <sheetData>
    <row r="1" spans="1:13" ht="101.25" customHeight="1" thickBot="1">
      <c r="A1" s="777" t="s">
        <v>199</v>
      </c>
      <c r="B1" s="778"/>
      <c r="C1" s="778"/>
      <c r="D1" s="778"/>
      <c r="E1" s="778"/>
      <c r="F1" s="778"/>
      <c r="G1" s="778"/>
      <c r="H1" s="778"/>
      <c r="I1" s="778"/>
      <c r="J1" s="778"/>
      <c r="K1" s="778"/>
      <c r="L1" s="68"/>
      <c r="M1" s="182"/>
    </row>
    <row r="2" spans="1:13" ht="31.5" customHeight="1">
      <c r="A2" s="779" t="s">
        <v>67</v>
      </c>
      <c r="B2" s="782" t="s">
        <v>68</v>
      </c>
      <c r="C2" s="785" t="s">
        <v>106</v>
      </c>
      <c r="D2" s="788" t="s">
        <v>129</v>
      </c>
      <c r="E2" s="789"/>
      <c r="F2" s="789"/>
      <c r="G2" s="790"/>
      <c r="H2" s="788" t="s">
        <v>130</v>
      </c>
      <c r="I2" s="789"/>
      <c r="J2" s="789"/>
      <c r="K2" s="790"/>
      <c r="L2" s="788"/>
      <c r="M2" s="790"/>
    </row>
    <row r="3" spans="1:13" ht="31.5" customHeight="1">
      <c r="A3" s="780"/>
      <c r="B3" s="783"/>
      <c r="C3" s="786"/>
      <c r="D3" s="71" t="s">
        <v>69</v>
      </c>
      <c r="E3" s="72" t="s">
        <v>70</v>
      </c>
      <c r="F3" s="73" t="s">
        <v>131</v>
      </c>
      <c r="G3" s="74" t="s">
        <v>132</v>
      </c>
      <c r="H3" s="791" t="s">
        <v>106</v>
      </c>
      <c r="I3" s="75" t="s">
        <v>69</v>
      </c>
      <c r="J3" s="177"/>
      <c r="K3" s="72" t="s">
        <v>70</v>
      </c>
      <c r="L3" s="73" t="s">
        <v>131</v>
      </c>
      <c r="M3" s="74" t="s">
        <v>132</v>
      </c>
    </row>
    <row r="4" spans="1:13" ht="31.5" customHeight="1" thickBot="1">
      <c r="A4" s="781"/>
      <c r="B4" s="784"/>
      <c r="C4" s="787"/>
      <c r="D4" s="76" t="s">
        <v>71</v>
      </c>
      <c r="E4" s="77" t="s">
        <v>71</v>
      </c>
      <c r="F4" s="78" t="s">
        <v>71</v>
      </c>
      <c r="G4" s="79" t="s">
        <v>71</v>
      </c>
      <c r="H4" s="792"/>
      <c r="I4" s="80" t="s">
        <v>71</v>
      </c>
      <c r="J4" s="178"/>
      <c r="K4" s="77" t="s">
        <v>71</v>
      </c>
      <c r="L4" s="78" t="s">
        <v>71</v>
      </c>
      <c r="M4" s="79" t="s">
        <v>71</v>
      </c>
    </row>
    <row r="5" spans="1:13" ht="31.5" customHeight="1">
      <c r="A5" s="793" t="s">
        <v>43</v>
      </c>
      <c r="B5" s="793"/>
      <c r="C5" s="793"/>
      <c r="D5" s="793"/>
      <c r="E5" s="793"/>
      <c r="F5" s="793"/>
      <c r="G5" s="793"/>
      <c r="H5" s="793"/>
      <c r="I5" s="793"/>
      <c r="J5" s="793"/>
      <c r="K5" s="793"/>
      <c r="L5" s="793"/>
      <c r="M5" s="794"/>
    </row>
    <row r="6" spans="1:13" ht="31.5" customHeight="1">
      <c r="A6" s="152" t="s">
        <v>86</v>
      </c>
      <c r="B6" s="150" t="s">
        <v>87</v>
      </c>
      <c r="C6" s="169">
        <v>40</v>
      </c>
      <c r="D6" s="84">
        <v>16</v>
      </c>
      <c r="E6" s="147">
        <v>8</v>
      </c>
      <c r="F6" s="86"/>
      <c r="G6" s="87"/>
      <c r="H6" s="88"/>
      <c r="I6" s="84" t="s">
        <v>48</v>
      </c>
      <c r="J6" s="148"/>
      <c r="K6" s="85" t="s">
        <v>48</v>
      </c>
      <c r="L6" s="89"/>
      <c r="M6" s="183">
        <f>H6*0.15</f>
        <v>0</v>
      </c>
    </row>
    <row r="7" spans="1:13" ht="31.5" customHeight="1">
      <c r="A7" s="152" t="s">
        <v>88</v>
      </c>
      <c r="B7" s="150" t="s">
        <v>89</v>
      </c>
      <c r="C7" s="169">
        <v>40</v>
      </c>
      <c r="D7" s="84">
        <v>16</v>
      </c>
      <c r="E7" s="147">
        <v>8</v>
      </c>
      <c r="F7" s="86"/>
      <c r="G7" s="87"/>
      <c r="H7" s="88"/>
      <c r="I7" s="84">
        <v>16</v>
      </c>
      <c r="J7" s="148"/>
      <c r="K7" s="85">
        <v>8</v>
      </c>
      <c r="L7" s="89"/>
      <c r="M7" s="183"/>
    </row>
    <row r="8" spans="1:13" ht="31.5" customHeight="1">
      <c r="A8" s="152" t="s">
        <v>141</v>
      </c>
      <c r="B8" s="150" t="s">
        <v>145</v>
      </c>
      <c r="C8" s="169">
        <v>40</v>
      </c>
      <c r="D8" s="84">
        <v>16</v>
      </c>
      <c r="E8" s="147">
        <v>8</v>
      </c>
      <c r="F8" s="86"/>
      <c r="G8" s="87"/>
      <c r="H8" s="88"/>
      <c r="I8" s="84" t="s">
        <v>48</v>
      </c>
      <c r="J8" s="146"/>
      <c r="K8" s="85" t="s">
        <v>48</v>
      </c>
      <c r="L8" s="89"/>
      <c r="M8" s="183"/>
    </row>
    <row r="9" spans="1:13" ht="31.5" customHeight="1">
      <c r="A9" s="152" t="s">
        <v>16</v>
      </c>
      <c r="B9" s="150" t="s">
        <v>90</v>
      </c>
      <c r="C9" s="169">
        <v>90</v>
      </c>
      <c r="D9" s="84">
        <v>24</v>
      </c>
      <c r="E9" s="147">
        <v>12</v>
      </c>
      <c r="F9" s="86"/>
      <c r="G9" s="87">
        <f>C9*0.15</f>
        <v>13.5</v>
      </c>
      <c r="H9" s="88">
        <v>60</v>
      </c>
      <c r="I9" s="84">
        <v>24</v>
      </c>
      <c r="J9" s="146"/>
      <c r="K9" s="85">
        <v>12</v>
      </c>
      <c r="L9" s="89"/>
      <c r="M9" s="183"/>
    </row>
    <row r="10" spans="1:13" ht="31.5" customHeight="1">
      <c r="A10" s="152" t="s">
        <v>17</v>
      </c>
      <c r="B10" s="150" t="s">
        <v>91</v>
      </c>
      <c r="C10" s="169">
        <v>50</v>
      </c>
      <c r="D10" s="84">
        <v>16</v>
      </c>
      <c r="E10" s="147">
        <v>8</v>
      </c>
      <c r="F10" s="86"/>
      <c r="G10" s="87">
        <f>C10*0.15</f>
        <v>7.5</v>
      </c>
      <c r="H10" s="88" t="s">
        <v>48</v>
      </c>
      <c r="I10" s="84">
        <v>16</v>
      </c>
      <c r="J10" s="146"/>
      <c r="K10" s="85">
        <v>8</v>
      </c>
      <c r="L10" s="89"/>
      <c r="M10" s="183" t="s">
        <v>48</v>
      </c>
    </row>
    <row r="11" spans="1:13" ht="31.5" customHeight="1">
      <c r="A11" s="153" t="s">
        <v>74</v>
      </c>
      <c r="B11" s="151"/>
      <c r="C11" s="170">
        <f>SUM(C6,C7,C9,C10,)</f>
        <v>220</v>
      </c>
      <c r="D11" s="84">
        <f>SUM(D6:D10)</f>
        <v>88</v>
      </c>
      <c r="E11" s="158">
        <f>SUM(E6:E10)</f>
        <v>44</v>
      </c>
      <c r="F11" s="94"/>
      <c r="G11" s="95"/>
      <c r="H11" s="96"/>
      <c r="I11" s="84">
        <f>SUM(I6:I10)</f>
        <v>56</v>
      </c>
      <c r="J11" s="146"/>
      <c r="K11" s="93">
        <f>SUM(K6:K10)</f>
        <v>28</v>
      </c>
      <c r="L11" s="97"/>
      <c r="M11" s="184"/>
    </row>
    <row r="12" spans="1:13" ht="31.5" customHeight="1">
      <c r="A12" s="775" t="s">
        <v>18</v>
      </c>
      <c r="B12" s="775"/>
      <c r="C12" s="775"/>
      <c r="D12" s="775"/>
      <c r="E12" s="775"/>
      <c r="F12" s="775"/>
      <c r="G12" s="775"/>
      <c r="H12" s="775"/>
      <c r="I12" s="775"/>
      <c r="J12" s="775"/>
      <c r="K12" s="775"/>
      <c r="L12" s="775"/>
      <c r="M12" s="776"/>
    </row>
    <row r="13" spans="1:13" ht="31.5" customHeight="1">
      <c r="A13" s="154" t="s">
        <v>19</v>
      </c>
      <c r="B13" s="187" t="s">
        <v>164</v>
      </c>
      <c r="C13" s="169">
        <v>30</v>
      </c>
      <c r="D13" s="84">
        <v>16</v>
      </c>
      <c r="E13" s="85">
        <v>8</v>
      </c>
      <c r="F13" s="86"/>
      <c r="G13" s="87">
        <f>C13*0.15</f>
        <v>4.5</v>
      </c>
      <c r="H13" s="88" t="s">
        <v>48</v>
      </c>
      <c r="I13" s="84">
        <v>16</v>
      </c>
      <c r="J13" s="146"/>
      <c r="K13" s="85">
        <v>8</v>
      </c>
      <c r="L13" s="89"/>
      <c r="M13" s="183" t="s">
        <v>48</v>
      </c>
    </row>
    <row r="14" spans="1:13" ht="31.5" customHeight="1">
      <c r="A14" s="155" t="s">
        <v>93</v>
      </c>
      <c r="B14" s="149" t="s">
        <v>94</v>
      </c>
      <c r="C14" s="169">
        <v>70</v>
      </c>
      <c r="D14" s="84">
        <v>24</v>
      </c>
      <c r="E14" s="85">
        <v>12</v>
      </c>
      <c r="F14" s="86"/>
      <c r="G14" s="87">
        <f>C14*0.15</f>
        <v>10.5</v>
      </c>
      <c r="H14" s="88">
        <v>60</v>
      </c>
      <c r="I14" s="84">
        <v>24</v>
      </c>
      <c r="J14" s="146"/>
      <c r="K14" s="85">
        <v>12</v>
      </c>
      <c r="L14" s="89"/>
      <c r="M14" s="183">
        <f>H14*0.15</f>
        <v>9</v>
      </c>
    </row>
    <row r="15" spans="1:13" ht="31.5" customHeight="1">
      <c r="A15" s="155" t="s">
        <v>21</v>
      </c>
      <c r="B15" s="149" t="s">
        <v>95</v>
      </c>
      <c r="C15" s="169">
        <v>70</v>
      </c>
      <c r="D15" s="84">
        <v>24</v>
      </c>
      <c r="E15" s="85">
        <v>12</v>
      </c>
      <c r="F15" s="86"/>
      <c r="G15" s="87">
        <f>C15*0.15</f>
        <v>10.5</v>
      </c>
      <c r="H15" s="88">
        <v>60</v>
      </c>
      <c r="I15" s="84">
        <v>24</v>
      </c>
      <c r="J15" s="146"/>
      <c r="K15" s="85">
        <v>12</v>
      </c>
      <c r="L15" s="89"/>
      <c r="M15" s="183">
        <f>H15*0.15</f>
        <v>9</v>
      </c>
    </row>
    <row r="16" spans="1:13" ht="31.5" customHeight="1">
      <c r="A16" s="153" t="s">
        <v>74</v>
      </c>
      <c r="B16" s="156"/>
      <c r="C16" s="171">
        <f>SUM(C13:C15)</f>
        <v>170</v>
      </c>
      <c r="D16" s="84">
        <f>SUM(D13:D15)</f>
        <v>64</v>
      </c>
      <c r="E16" s="93">
        <f>SUM(E13:E15)</f>
        <v>32</v>
      </c>
      <c r="F16" s="94"/>
      <c r="G16" s="95"/>
      <c r="H16" s="96"/>
      <c r="I16" s="102">
        <f>SUM(I13:I15)</f>
        <v>64</v>
      </c>
      <c r="J16" s="159"/>
      <c r="K16" s="93">
        <f>SUM(K13:K15)</f>
        <v>32</v>
      </c>
      <c r="L16" s="97"/>
      <c r="M16" s="184"/>
    </row>
    <row r="17" spans="1:13" ht="31.5" customHeight="1">
      <c r="A17" s="775" t="s">
        <v>52</v>
      </c>
      <c r="B17" s="775"/>
      <c r="C17" s="775"/>
      <c r="D17" s="775"/>
      <c r="E17" s="775"/>
      <c r="F17" s="775"/>
      <c r="G17" s="775"/>
      <c r="H17" s="775"/>
      <c r="I17" s="775"/>
      <c r="J17" s="775"/>
      <c r="K17" s="775"/>
      <c r="L17" s="775"/>
      <c r="M17" s="776"/>
    </row>
    <row r="18" spans="1:13" ht="31.5" customHeight="1">
      <c r="A18" s="155" t="s">
        <v>108</v>
      </c>
      <c r="B18" s="187" t="s">
        <v>163</v>
      </c>
      <c r="C18" s="169">
        <v>150</v>
      </c>
      <c r="D18" s="84">
        <v>32</v>
      </c>
      <c r="E18" s="131">
        <v>16</v>
      </c>
      <c r="F18" s="86"/>
      <c r="G18" s="87">
        <f>C18*0.15</f>
        <v>22.5</v>
      </c>
      <c r="H18" s="88">
        <v>120</v>
      </c>
      <c r="I18" s="102">
        <v>32</v>
      </c>
      <c r="J18" s="159"/>
      <c r="K18" s="131">
        <v>16</v>
      </c>
      <c r="L18" s="89"/>
      <c r="M18" s="183">
        <f>H18*0.15</f>
        <v>18</v>
      </c>
    </row>
    <row r="19" spans="1:13" ht="31.5" customHeight="1">
      <c r="A19" s="153" t="s">
        <v>74</v>
      </c>
      <c r="B19" s="156"/>
      <c r="C19" s="171">
        <v>140</v>
      </c>
      <c r="D19" s="84">
        <v>32</v>
      </c>
      <c r="E19" s="131">
        <v>16</v>
      </c>
      <c r="F19" s="86"/>
      <c r="G19" s="87">
        <f>C19*0.15</f>
        <v>21</v>
      </c>
      <c r="H19" s="88">
        <v>120</v>
      </c>
      <c r="I19" s="102">
        <v>32</v>
      </c>
      <c r="J19" s="159"/>
      <c r="K19" s="131">
        <v>16</v>
      </c>
      <c r="L19" s="97"/>
      <c r="M19" s="184"/>
    </row>
    <row r="20" spans="1:13" ht="31.5" customHeight="1">
      <c r="A20" s="775" t="s">
        <v>54</v>
      </c>
      <c r="B20" s="775"/>
      <c r="C20" s="775"/>
      <c r="D20" s="775"/>
      <c r="E20" s="775"/>
      <c r="F20" s="775"/>
      <c r="G20" s="775"/>
      <c r="H20" s="775"/>
      <c r="I20" s="775"/>
      <c r="J20" s="775"/>
      <c r="K20" s="775"/>
      <c r="L20" s="775"/>
      <c r="M20" s="776"/>
    </row>
    <row r="21" spans="1:13" ht="31.5" customHeight="1">
      <c r="A21" s="155" t="s">
        <v>25</v>
      </c>
      <c r="B21" s="149" t="s">
        <v>94</v>
      </c>
      <c r="C21" s="172">
        <v>20</v>
      </c>
      <c r="D21" s="84">
        <v>16</v>
      </c>
      <c r="E21" s="85">
        <v>8</v>
      </c>
      <c r="F21" s="86"/>
      <c r="G21" s="87">
        <f>C21*0.15</f>
        <v>3</v>
      </c>
      <c r="H21" s="88">
        <v>30</v>
      </c>
      <c r="I21" s="84">
        <v>16</v>
      </c>
      <c r="J21" s="146"/>
      <c r="K21" s="85">
        <v>8</v>
      </c>
      <c r="L21" s="89"/>
      <c r="M21" s="183">
        <f>H21*0.15</f>
        <v>4.5</v>
      </c>
    </row>
    <row r="22" spans="1:13" ht="31.5" customHeight="1">
      <c r="A22" s="155" t="s">
        <v>26</v>
      </c>
      <c r="B22" s="149" t="s">
        <v>94</v>
      </c>
      <c r="C22" s="172">
        <v>25</v>
      </c>
      <c r="D22" s="84">
        <v>16</v>
      </c>
      <c r="E22" s="85">
        <v>8</v>
      </c>
      <c r="F22" s="86"/>
      <c r="G22" s="87">
        <f>C22*0.15</f>
        <v>3.75</v>
      </c>
      <c r="H22" s="88">
        <v>30</v>
      </c>
      <c r="I22" s="84">
        <v>16</v>
      </c>
      <c r="J22" s="146"/>
      <c r="K22" s="85">
        <v>8</v>
      </c>
      <c r="L22" s="89"/>
      <c r="M22" s="183">
        <f>H22*0.15</f>
        <v>4.5</v>
      </c>
    </row>
    <row r="23" spans="1:13" ht="31.5" customHeight="1">
      <c r="A23" s="155" t="s">
        <v>27</v>
      </c>
      <c r="B23" s="149" t="s">
        <v>90</v>
      </c>
      <c r="C23" s="172">
        <v>80</v>
      </c>
      <c r="D23" s="84">
        <v>24</v>
      </c>
      <c r="E23" s="85">
        <v>12</v>
      </c>
      <c r="F23" s="86"/>
      <c r="G23" s="87">
        <f>C23*0.15</f>
        <v>12</v>
      </c>
      <c r="H23" s="88">
        <v>70</v>
      </c>
      <c r="I23" s="84">
        <v>24</v>
      </c>
      <c r="J23" s="146"/>
      <c r="K23" s="85">
        <v>12</v>
      </c>
      <c r="L23" s="89"/>
      <c r="M23" s="183">
        <f>H23*0.15</f>
        <v>10.5</v>
      </c>
    </row>
    <row r="24" spans="1:13" ht="41.25" customHeight="1">
      <c r="A24" s="155" t="s">
        <v>109</v>
      </c>
      <c r="B24" s="187" t="s">
        <v>165</v>
      </c>
      <c r="C24" s="172">
        <v>45</v>
      </c>
      <c r="D24" s="84">
        <v>16</v>
      </c>
      <c r="E24" s="85">
        <v>8</v>
      </c>
      <c r="F24" s="86"/>
      <c r="G24" s="87">
        <f>C24*0.15</f>
        <v>6.75</v>
      </c>
      <c r="H24" s="88">
        <v>80</v>
      </c>
      <c r="I24" s="84">
        <v>16</v>
      </c>
      <c r="J24" s="146"/>
      <c r="K24" s="85">
        <v>8</v>
      </c>
      <c r="L24" s="89"/>
      <c r="M24" s="183">
        <f>H24*0.15</f>
        <v>12</v>
      </c>
    </row>
    <row r="25" spans="1:13" ht="31.5" customHeight="1">
      <c r="A25" s="155" t="s">
        <v>29</v>
      </c>
      <c r="B25" s="149" t="s">
        <v>94</v>
      </c>
      <c r="C25" s="172">
        <v>45</v>
      </c>
      <c r="D25" s="84">
        <v>16</v>
      </c>
      <c r="E25" s="85">
        <v>8</v>
      </c>
      <c r="F25" s="86"/>
      <c r="G25" s="87">
        <f>C25*0.15</f>
        <v>6.75</v>
      </c>
      <c r="H25" s="88">
        <v>50</v>
      </c>
      <c r="I25" s="84">
        <v>16</v>
      </c>
      <c r="J25" s="146"/>
      <c r="K25" s="85">
        <v>8</v>
      </c>
      <c r="L25" s="89"/>
      <c r="M25" s="183">
        <f>H25*0.15</f>
        <v>7.5</v>
      </c>
    </row>
    <row r="26" spans="1:13" ht="31.5" customHeight="1">
      <c r="A26" s="153" t="s">
        <v>74</v>
      </c>
      <c r="B26" s="156"/>
      <c r="C26" s="171">
        <f>SUM(C21:C25)</f>
        <v>215</v>
      </c>
      <c r="D26" s="84">
        <f>SUM(D21:D25)</f>
        <v>88</v>
      </c>
      <c r="E26" s="131">
        <f>SUM(E21:E25)</f>
        <v>44</v>
      </c>
      <c r="F26" s="94"/>
      <c r="G26" s="95"/>
      <c r="H26" s="96"/>
      <c r="I26" s="102">
        <f>SUM(I21:I25)</f>
        <v>88</v>
      </c>
      <c r="J26" s="159"/>
      <c r="K26" s="131">
        <f>SUM(K21:K25)</f>
        <v>44</v>
      </c>
      <c r="L26" s="97"/>
      <c r="M26" s="184"/>
    </row>
    <row r="27" spans="1:13" ht="31.5" customHeight="1">
      <c r="A27" s="775" t="s">
        <v>60</v>
      </c>
      <c r="B27" s="775"/>
      <c r="C27" s="775"/>
      <c r="D27" s="775"/>
      <c r="E27" s="775"/>
      <c r="F27" s="775"/>
      <c r="G27" s="775"/>
      <c r="H27" s="775"/>
      <c r="I27" s="775"/>
      <c r="J27" s="775"/>
      <c r="K27" s="775"/>
      <c r="L27" s="775"/>
      <c r="M27" s="776"/>
    </row>
    <row r="28" spans="1:13" ht="31.5" customHeight="1">
      <c r="A28" s="155" t="s">
        <v>99</v>
      </c>
      <c r="B28" s="149" t="s">
        <v>95</v>
      </c>
      <c r="C28" s="172">
        <v>30</v>
      </c>
      <c r="D28" s="84">
        <v>16</v>
      </c>
      <c r="E28" s="85">
        <v>8</v>
      </c>
      <c r="F28" s="86"/>
      <c r="G28" s="87">
        <f>C28*0.15</f>
        <v>4.5</v>
      </c>
      <c r="H28" s="88">
        <v>30</v>
      </c>
      <c r="I28" s="84">
        <v>16</v>
      </c>
      <c r="J28" s="146"/>
      <c r="K28" s="85">
        <v>8</v>
      </c>
      <c r="L28" s="89"/>
      <c r="M28" s="183">
        <f>H28*0.15</f>
        <v>4.5</v>
      </c>
    </row>
    <row r="29" spans="1:13" ht="31.5" customHeight="1">
      <c r="A29" s="155" t="s">
        <v>100</v>
      </c>
      <c r="B29" s="149" t="s">
        <v>95</v>
      </c>
      <c r="C29" s="172">
        <v>30</v>
      </c>
      <c r="D29" s="84">
        <v>16</v>
      </c>
      <c r="E29" s="85">
        <v>8</v>
      </c>
      <c r="F29" s="86"/>
      <c r="G29" s="87">
        <f>C29*0.15</f>
        <v>4.5</v>
      </c>
      <c r="H29" s="88">
        <v>30</v>
      </c>
      <c r="I29" s="84">
        <v>16</v>
      </c>
      <c r="J29" s="146"/>
      <c r="K29" s="85">
        <v>8</v>
      </c>
      <c r="L29" s="89"/>
      <c r="M29" s="183">
        <f>H29*0.15</f>
        <v>4.5</v>
      </c>
    </row>
    <row r="30" spans="1:13" ht="31.5" customHeight="1">
      <c r="A30" s="155" t="s">
        <v>101</v>
      </c>
      <c r="B30" s="149" t="s">
        <v>95</v>
      </c>
      <c r="C30" s="172">
        <v>30</v>
      </c>
      <c r="D30" s="84">
        <v>24</v>
      </c>
      <c r="E30" s="85">
        <v>12</v>
      </c>
      <c r="F30" s="86"/>
      <c r="G30" s="87">
        <f>C30*0.15</f>
        <v>4.5</v>
      </c>
      <c r="H30" s="88">
        <v>100</v>
      </c>
      <c r="I30" s="84">
        <v>24</v>
      </c>
      <c r="J30" s="146"/>
      <c r="K30" s="85">
        <v>12</v>
      </c>
      <c r="L30" s="89"/>
      <c r="M30" s="183">
        <f>H30*0.15</f>
        <v>15</v>
      </c>
    </row>
    <row r="31" spans="1:13" ht="31.5" customHeight="1">
      <c r="A31" s="153" t="s">
        <v>74</v>
      </c>
      <c r="B31" s="156"/>
      <c r="C31" s="171">
        <f>SUM(C28:C30)</f>
        <v>90</v>
      </c>
      <c r="D31" s="84">
        <f>SUM(D28:D30)</f>
        <v>56</v>
      </c>
      <c r="E31" s="93">
        <f>SUM(E28:E30)</f>
        <v>28</v>
      </c>
      <c r="F31" s="94"/>
      <c r="G31" s="95"/>
      <c r="H31" s="96"/>
      <c r="I31" s="102">
        <f>SUM(I28:I30)</f>
        <v>56</v>
      </c>
      <c r="J31" s="159"/>
      <c r="K31" s="93">
        <f>SUM(K28:K30)</f>
        <v>28</v>
      </c>
      <c r="L31" s="97"/>
      <c r="M31" s="184"/>
    </row>
    <row r="32" spans="1:13" ht="31.5" customHeight="1">
      <c r="A32" s="775" t="s">
        <v>34</v>
      </c>
      <c r="B32" s="775"/>
      <c r="C32" s="775"/>
      <c r="D32" s="775"/>
      <c r="E32" s="775"/>
      <c r="F32" s="775"/>
      <c r="G32" s="775"/>
      <c r="H32" s="775"/>
      <c r="I32" s="775"/>
      <c r="J32" s="775"/>
      <c r="K32" s="775"/>
      <c r="L32" s="775"/>
      <c r="M32" s="776"/>
    </row>
    <row r="33" spans="1:13" ht="31.5" customHeight="1">
      <c r="A33" s="155" t="s">
        <v>64</v>
      </c>
      <c r="B33" s="149" t="s">
        <v>102</v>
      </c>
      <c r="C33" s="172">
        <v>70</v>
      </c>
      <c r="D33" s="84">
        <v>24</v>
      </c>
      <c r="E33" s="85">
        <v>12</v>
      </c>
      <c r="F33" s="86"/>
      <c r="G33" s="87">
        <f>C33*0.15</f>
        <v>10.5</v>
      </c>
      <c r="H33" s="88">
        <v>50</v>
      </c>
      <c r="I33" s="84">
        <v>24</v>
      </c>
      <c r="J33" s="146"/>
      <c r="K33" s="85">
        <v>12</v>
      </c>
      <c r="L33" s="89"/>
      <c r="M33" s="183">
        <f>H33*0.15</f>
        <v>7.5</v>
      </c>
    </row>
    <row r="34" spans="1:13" ht="31.5" customHeight="1">
      <c r="A34" s="157" t="s">
        <v>65</v>
      </c>
      <c r="B34" s="149" t="s">
        <v>102</v>
      </c>
      <c r="C34" s="172">
        <v>80</v>
      </c>
      <c r="D34" s="84">
        <v>24</v>
      </c>
      <c r="E34" s="85">
        <v>12</v>
      </c>
      <c r="F34" s="86"/>
      <c r="G34" s="87">
        <f>C34*0.15</f>
        <v>12</v>
      </c>
      <c r="H34" s="88">
        <v>60</v>
      </c>
      <c r="I34" s="84">
        <v>24</v>
      </c>
      <c r="J34" s="146"/>
      <c r="K34" s="85">
        <v>12</v>
      </c>
      <c r="L34" s="89"/>
      <c r="M34" s="183">
        <f>H34*0.15</f>
        <v>9</v>
      </c>
    </row>
    <row r="35" spans="1:13" ht="31.5" customHeight="1">
      <c r="A35" s="155" t="s">
        <v>66</v>
      </c>
      <c r="B35" s="149" t="s">
        <v>102</v>
      </c>
      <c r="C35" s="172">
        <v>60</v>
      </c>
      <c r="D35" s="84">
        <v>24</v>
      </c>
      <c r="E35" s="85">
        <v>12</v>
      </c>
      <c r="F35" s="86"/>
      <c r="G35" s="87">
        <f>C35*0.15</f>
        <v>9</v>
      </c>
      <c r="H35" s="88">
        <v>45</v>
      </c>
      <c r="I35" s="84">
        <v>24</v>
      </c>
      <c r="J35" s="146"/>
      <c r="K35" s="85">
        <v>12</v>
      </c>
      <c r="L35" s="89"/>
      <c r="M35" s="183">
        <f>H35*0.15</f>
        <v>6.75</v>
      </c>
    </row>
    <row r="36" spans="1:13" ht="31.5" customHeight="1">
      <c r="A36" s="153" t="s">
        <v>74</v>
      </c>
      <c r="B36" s="156"/>
      <c r="C36" s="171">
        <f>SUM(C33:C35)</f>
        <v>210</v>
      </c>
      <c r="D36" s="84">
        <f>SUM(D33:D35)</f>
        <v>72</v>
      </c>
      <c r="E36" s="93">
        <f>SUM(E33:E35)</f>
        <v>36</v>
      </c>
      <c r="F36" s="94"/>
      <c r="G36" s="95"/>
      <c r="H36" s="96"/>
      <c r="I36" s="102">
        <f>SUM(I33:I35)</f>
        <v>72</v>
      </c>
      <c r="J36" s="159"/>
      <c r="K36" s="93">
        <f>SUM(K33:K35)</f>
        <v>36</v>
      </c>
      <c r="L36" s="97"/>
      <c r="M36" s="184"/>
    </row>
    <row r="37" spans="1:13" ht="31.5" customHeight="1">
      <c r="A37" s="775" t="s">
        <v>38</v>
      </c>
      <c r="B37" s="775"/>
      <c r="C37" s="775"/>
      <c r="D37" s="775"/>
      <c r="E37" s="775"/>
      <c r="F37" s="775"/>
      <c r="G37" s="775"/>
      <c r="H37" s="775"/>
      <c r="I37" s="775"/>
      <c r="J37" s="775"/>
      <c r="K37" s="775"/>
      <c r="L37" s="775"/>
      <c r="M37" s="776"/>
    </row>
    <row r="38" spans="1:13" ht="31.5" customHeight="1">
      <c r="A38" s="154" t="s">
        <v>39</v>
      </c>
      <c r="B38" s="149" t="s">
        <v>104</v>
      </c>
      <c r="C38" s="173">
        <v>60</v>
      </c>
      <c r="D38" s="160">
        <v>24</v>
      </c>
      <c r="E38" s="161">
        <v>12</v>
      </c>
      <c r="F38" s="162"/>
      <c r="G38" s="163">
        <f>C38*0.15</f>
        <v>9</v>
      </c>
      <c r="H38" s="164" t="s">
        <v>48</v>
      </c>
      <c r="I38" s="84" t="s">
        <v>48</v>
      </c>
      <c r="J38" s="179"/>
      <c r="K38" s="160" t="s">
        <v>48</v>
      </c>
      <c r="L38" s="105"/>
      <c r="M38" s="183" t="s">
        <v>48</v>
      </c>
    </row>
    <row r="39" spans="1:13" ht="31.5" customHeight="1">
      <c r="A39" s="154" t="s">
        <v>40</v>
      </c>
      <c r="B39" s="149" t="s">
        <v>102</v>
      </c>
      <c r="C39" s="174">
        <v>70</v>
      </c>
      <c r="D39" s="160">
        <v>24</v>
      </c>
      <c r="E39" s="165">
        <v>12</v>
      </c>
      <c r="F39" s="166"/>
      <c r="G39" s="163"/>
      <c r="H39" s="167"/>
      <c r="I39" s="84" t="s">
        <v>48</v>
      </c>
      <c r="J39" s="180"/>
      <c r="K39" s="160" t="s">
        <v>48</v>
      </c>
      <c r="L39" s="106"/>
      <c r="M39" s="185" t="s">
        <v>48</v>
      </c>
    </row>
    <row r="40" spans="1:13" ht="31.5" customHeight="1" thickBot="1">
      <c r="A40" s="154" t="s">
        <v>105</v>
      </c>
      <c r="B40" s="149" t="s">
        <v>102</v>
      </c>
      <c r="C40" s="175">
        <v>60</v>
      </c>
      <c r="D40" s="160">
        <v>24</v>
      </c>
      <c r="E40" s="167">
        <v>12</v>
      </c>
      <c r="F40" s="166"/>
      <c r="G40" s="163"/>
      <c r="H40" s="168"/>
      <c r="I40" s="84" t="s">
        <v>48</v>
      </c>
      <c r="J40" s="181"/>
      <c r="K40" s="160" t="s">
        <v>48</v>
      </c>
      <c r="L40" s="108"/>
      <c r="M40" s="186"/>
    </row>
    <row r="41" spans="1:13" ht="31.5" hidden="1" customHeight="1" thickBot="1">
      <c r="A41" s="795" t="s">
        <v>134</v>
      </c>
      <c r="B41" s="796"/>
      <c r="C41" s="796"/>
      <c r="D41" s="796"/>
      <c r="E41" s="796"/>
      <c r="F41" s="796"/>
      <c r="G41" s="797"/>
      <c r="H41" s="109"/>
      <c r="I41" s="84" t="s">
        <v>48</v>
      </c>
      <c r="J41" s="110"/>
      <c r="K41" s="160" t="s">
        <v>48</v>
      </c>
      <c r="L41" s="98"/>
      <c r="M41" s="112"/>
    </row>
    <row r="42" spans="1:13" ht="31.5" hidden="1" customHeight="1">
      <c r="A42" s="798" t="s">
        <v>67</v>
      </c>
      <c r="B42" s="800" t="s">
        <v>68</v>
      </c>
      <c r="C42" s="802" t="s">
        <v>106</v>
      </c>
      <c r="D42" s="113" t="s">
        <v>69</v>
      </c>
      <c r="E42" s="114" t="s">
        <v>70</v>
      </c>
      <c r="F42" s="115" t="s">
        <v>131</v>
      </c>
      <c r="G42" s="116" t="s">
        <v>132</v>
      </c>
      <c r="H42" s="109"/>
      <c r="I42" s="84" t="s">
        <v>48</v>
      </c>
      <c r="J42" s="110"/>
      <c r="K42" s="160" t="s">
        <v>48</v>
      </c>
      <c r="L42" s="98"/>
      <c r="M42" s="112"/>
    </row>
    <row r="43" spans="1:13" ht="31.5" hidden="1" customHeight="1">
      <c r="A43" s="799"/>
      <c r="B43" s="801"/>
      <c r="C43" s="803"/>
      <c r="D43" s="71" t="s">
        <v>71</v>
      </c>
      <c r="E43" s="72" t="s">
        <v>71</v>
      </c>
      <c r="F43" s="73" t="s">
        <v>71</v>
      </c>
      <c r="G43" s="74" t="s">
        <v>71</v>
      </c>
      <c r="H43" s="109"/>
      <c r="I43" s="84" t="s">
        <v>48</v>
      </c>
      <c r="J43" s="110"/>
      <c r="K43" s="160" t="s">
        <v>48</v>
      </c>
      <c r="L43" s="98"/>
      <c r="M43" s="112"/>
    </row>
    <row r="44" spans="1:13" ht="31.5" hidden="1" customHeight="1">
      <c r="A44" s="804" t="s">
        <v>43</v>
      </c>
      <c r="B44" s="805"/>
      <c r="C44" s="805"/>
      <c r="D44" s="805"/>
      <c r="E44" s="805"/>
      <c r="F44" s="805"/>
      <c r="G44" s="806"/>
      <c r="H44" s="109"/>
      <c r="I44" s="84" t="s">
        <v>48</v>
      </c>
      <c r="J44" s="110"/>
      <c r="K44" s="160" t="s">
        <v>48</v>
      </c>
      <c r="L44" s="98"/>
      <c r="M44" s="112"/>
    </row>
    <row r="45" spans="1:13" ht="31.5" hidden="1" customHeight="1">
      <c r="A45" s="81" t="s">
        <v>16</v>
      </c>
      <c r="B45" s="82" t="s">
        <v>90</v>
      </c>
      <c r="C45" s="83">
        <v>60</v>
      </c>
      <c r="D45" s="84">
        <v>24</v>
      </c>
      <c r="E45" s="85">
        <f>D45/2</f>
        <v>12</v>
      </c>
      <c r="F45" s="86"/>
      <c r="G45" s="87">
        <f>C45*0.15</f>
        <v>9</v>
      </c>
      <c r="H45" s="109"/>
      <c r="I45" s="84" t="s">
        <v>48</v>
      </c>
      <c r="J45" s="110"/>
      <c r="K45" s="160" t="s">
        <v>48</v>
      </c>
      <c r="L45" s="98"/>
      <c r="M45" s="112"/>
    </row>
    <row r="46" spans="1:13" ht="31.5" hidden="1" customHeight="1">
      <c r="A46" s="81" t="s">
        <v>17</v>
      </c>
      <c r="B46" s="82" t="s">
        <v>91</v>
      </c>
      <c r="C46" s="83" t="s">
        <v>48</v>
      </c>
      <c r="D46" s="84">
        <v>0</v>
      </c>
      <c r="E46" s="85">
        <f>D46/2</f>
        <v>0</v>
      </c>
      <c r="F46" s="86"/>
      <c r="G46" s="87" t="s">
        <v>48</v>
      </c>
      <c r="H46" s="109"/>
      <c r="I46" s="84" t="s">
        <v>48</v>
      </c>
      <c r="J46" s="110"/>
      <c r="K46" s="160" t="s">
        <v>48</v>
      </c>
      <c r="L46" s="98"/>
      <c r="M46" s="112"/>
    </row>
    <row r="47" spans="1:13" ht="31.5" hidden="1" customHeight="1">
      <c r="A47" s="90" t="s">
        <v>74</v>
      </c>
      <c r="B47" s="91"/>
      <c r="C47" s="92"/>
      <c r="D47" s="84"/>
      <c r="E47" s="93"/>
      <c r="F47" s="94"/>
      <c r="G47" s="95"/>
      <c r="H47" s="109"/>
      <c r="I47" s="84" t="s">
        <v>48</v>
      </c>
      <c r="J47" s="110"/>
      <c r="K47" s="160" t="s">
        <v>48</v>
      </c>
      <c r="L47" s="98"/>
      <c r="M47" s="112"/>
    </row>
    <row r="48" spans="1:13" ht="31.5" hidden="1" customHeight="1">
      <c r="A48" s="804" t="s">
        <v>18</v>
      </c>
      <c r="B48" s="805"/>
      <c r="C48" s="805"/>
      <c r="D48" s="805"/>
      <c r="E48" s="805"/>
      <c r="F48" s="805"/>
      <c r="G48" s="806"/>
      <c r="H48" s="109"/>
      <c r="I48" s="84" t="s">
        <v>48</v>
      </c>
      <c r="J48" s="110"/>
      <c r="K48" s="160" t="s">
        <v>48</v>
      </c>
      <c r="L48" s="98"/>
      <c r="M48" s="112"/>
    </row>
    <row r="49" spans="1:13" ht="31.5" hidden="1" customHeight="1">
      <c r="A49" s="100" t="s">
        <v>19</v>
      </c>
      <c r="B49" s="82" t="s">
        <v>133</v>
      </c>
      <c r="C49" s="83" t="s">
        <v>48</v>
      </c>
      <c r="D49" s="84">
        <v>0</v>
      </c>
      <c r="E49" s="85">
        <f>D49/2</f>
        <v>0</v>
      </c>
      <c r="F49" s="86"/>
      <c r="G49" s="87" t="s">
        <v>48</v>
      </c>
      <c r="H49" s="109"/>
      <c r="I49" s="84" t="s">
        <v>48</v>
      </c>
      <c r="J49" s="110"/>
      <c r="K49" s="160" t="s">
        <v>48</v>
      </c>
      <c r="L49" s="98"/>
      <c r="M49" s="112"/>
    </row>
    <row r="50" spans="1:13" ht="31.5" hidden="1" customHeight="1">
      <c r="A50" s="101" t="s">
        <v>93</v>
      </c>
      <c r="B50" s="82" t="s">
        <v>94</v>
      </c>
      <c r="C50" s="83">
        <v>60</v>
      </c>
      <c r="D50" s="84">
        <v>24</v>
      </c>
      <c r="E50" s="85">
        <f>D50/2</f>
        <v>12</v>
      </c>
      <c r="F50" s="86"/>
      <c r="G50" s="87">
        <f>C50*0.15</f>
        <v>9</v>
      </c>
      <c r="H50" s="109"/>
      <c r="I50" s="84" t="s">
        <v>48</v>
      </c>
      <c r="J50" s="110"/>
      <c r="K50" s="160" t="s">
        <v>48</v>
      </c>
      <c r="L50" s="98"/>
      <c r="M50" s="112"/>
    </row>
    <row r="51" spans="1:13" ht="31.5" hidden="1" customHeight="1">
      <c r="A51" s="101" t="s">
        <v>21</v>
      </c>
      <c r="B51" s="82" t="s">
        <v>95</v>
      </c>
      <c r="C51" s="83">
        <v>60</v>
      </c>
      <c r="D51" s="84">
        <v>24</v>
      </c>
      <c r="E51" s="85">
        <f>D51/2</f>
        <v>12</v>
      </c>
      <c r="F51" s="86"/>
      <c r="G51" s="87">
        <f>C51*0.15</f>
        <v>9</v>
      </c>
      <c r="H51" s="109"/>
      <c r="I51" s="84" t="s">
        <v>48</v>
      </c>
      <c r="J51" s="110"/>
      <c r="K51" s="160" t="s">
        <v>48</v>
      </c>
      <c r="L51" s="98"/>
      <c r="M51" s="112"/>
    </row>
    <row r="52" spans="1:13" ht="31.5" hidden="1" customHeight="1">
      <c r="A52" s="90" t="s">
        <v>74</v>
      </c>
      <c r="B52" s="91"/>
      <c r="C52" s="92"/>
      <c r="D52" s="84"/>
      <c r="E52" s="93"/>
      <c r="F52" s="94"/>
      <c r="G52" s="95"/>
      <c r="H52" s="109"/>
      <c r="I52" s="84" t="s">
        <v>48</v>
      </c>
      <c r="J52" s="110"/>
      <c r="K52" s="160" t="s">
        <v>48</v>
      </c>
      <c r="L52" s="98"/>
      <c r="M52" s="112"/>
    </row>
    <row r="53" spans="1:13" ht="31.5" hidden="1" customHeight="1">
      <c r="A53" s="804" t="s">
        <v>52</v>
      </c>
      <c r="B53" s="805"/>
      <c r="C53" s="805"/>
      <c r="D53" s="805"/>
      <c r="E53" s="805"/>
      <c r="F53" s="805"/>
      <c r="G53" s="806"/>
      <c r="H53" s="109"/>
      <c r="I53" s="84" t="s">
        <v>48</v>
      </c>
      <c r="J53" s="110"/>
      <c r="K53" s="160" t="s">
        <v>48</v>
      </c>
      <c r="L53" s="98"/>
      <c r="M53" s="112"/>
    </row>
    <row r="54" spans="1:13" ht="31.5" hidden="1" customHeight="1">
      <c r="A54" s="101" t="s">
        <v>108</v>
      </c>
      <c r="B54" s="82" t="s">
        <v>91</v>
      </c>
      <c r="C54" s="83">
        <v>120</v>
      </c>
      <c r="D54" s="84">
        <v>32</v>
      </c>
      <c r="E54" s="85">
        <f>D54/2</f>
        <v>16</v>
      </c>
      <c r="F54" s="86"/>
      <c r="G54" s="87">
        <f>C54*0.15</f>
        <v>18</v>
      </c>
      <c r="H54" s="109"/>
      <c r="I54" s="84" t="s">
        <v>48</v>
      </c>
      <c r="J54" s="110"/>
      <c r="K54" s="160" t="s">
        <v>48</v>
      </c>
      <c r="L54" s="98"/>
      <c r="M54" s="112"/>
    </row>
    <row r="55" spans="1:13" ht="31.5" hidden="1" customHeight="1">
      <c r="A55" s="90" t="s">
        <v>74</v>
      </c>
      <c r="B55" s="91"/>
      <c r="C55" s="92"/>
      <c r="D55" s="84"/>
      <c r="E55" s="93"/>
      <c r="F55" s="94"/>
      <c r="G55" s="95"/>
      <c r="H55" s="109"/>
      <c r="I55" s="84" t="s">
        <v>48</v>
      </c>
      <c r="J55" s="110"/>
      <c r="K55" s="160" t="s">
        <v>48</v>
      </c>
      <c r="L55" s="98"/>
      <c r="M55" s="112"/>
    </row>
    <row r="56" spans="1:13" ht="31.5" hidden="1" customHeight="1">
      <c r="A56" s="804" t="s">
        <v>54</v>
      </c>
      <c r="B56" s="805"/>
      <c r="C56" s="805"/>
      <c r="D56" s="805"/>
      <c r="E56" s="805"/>
      <c r="F56" s="805"/>
      <c r="G56" s="806"/>
      <c r="H56" s="109"/>
      <c r="I56" s="84" t="s">
        <v>48</v>
      </c>
      <c r="J56" s="110"/>
      <c r="K56" s="160" t="s">
        <v>48</v>
      </c>
      <c r="L56" s="98"/>
      <c r="M56" s="112"/>
    </row>
    <row r="57" spans="1:13" ht="31.5" hidden="1" customHeight="1">
      <c r="A57" s="101" t="s">
        <v>25</v>
      </c>
      <c r="B57" s="82" t="s">
        <v>94</v>
      </c>
      <c r="C57" s="83">
        <v>30</v>
      </c>
      <c r="D57" s="84">
        <v>16</v>
      </c>
      <c r="E57" s="85">
        <f>D57/2</f>
        <v>8</v>
      </c>
      <c r="F57" s="86"/>
      <c r="G57" s="87">
        <f>C57*0.15</f>
        <v>4.5</v>
      </c>
      <c r="H57" s="109"/>
      <c r="I57" s="84" t="s">
        <v>48</v>
      </c>
      <c r="J57" s="110"/>
      <c r="K57" s="160" t="s">
        <v>48</v>
      </c>
      <c r="L57" s="98"/>
      <c r="M57" s="112"/>
    </row>
    <row r="58" spans="1:13" ht="31.5" hidden="1" customHeight="1">
      <c r="A58" s="101" t="s">
        <v>26</v>
      </c>
      <c r="B58" s="82" t="s">
        <v>94</v>
      </c>
      <c r="C58" s="83">
        <v>30</v>
      </c>
      <c r="D58" s="84">
        <v>16</v>
      </c>
      <c r="E58" s="85">
        <f>D58/2</f>
        <v>8</v>
      </c>
      <c r="F58" s="86"/>
      <c r="G58" s="87">
        <f>C58*0.15</f>
        <v>4.5</v>
      </c>
      <c r="H58" s="109"/>
      <c r="I58" s="84" t="s">
        <v>48</v>
      </c>
      <c r="J58" s="110"/>
      <c r="K58" s="160" t="s">
        <v>48</v>
      </c>
      <c r="L58" s="98"/>
      <c r="M58" s="112"/>
    </row>
    <row r="59" spans="1:13" ht="31.5" hidden="1" customHeight="1">
      <c r="A59" s="101" t="s">
        <v>27</v>
      </c>
      <c r="B59" s="82" t="s">
        <v>90</v>
      </c>
      <c r="C59" s="83">
        <v>70</v>
      </c>
      <c r="D59" s="84">
        <v>24</v>
      </c>
      <c r="E59" s="85">
        <f>D59/2</f>
        <v>12</v>
      </c>
      <c r="F59" s="86"/>
      <c r="G59" s="87">
        <f>C59*0.15</f>
        <v>10.5</v>
      </c>
      <c r="H59" s="109"/>
      <c r="I59" s="84" t="s">
        <v>48</v>
      </c>
      <c r="J59" s="110"/>
      <c r="K59" s="160" t="s">
        <v>48</v>
      </c>
      <c r="L59" s="98"/>
      <c r="M59" s="112"/>
    </row>
    <row r="60" spans="1:13" ht="31.5" hidden="1" customHeight="1">
      <c r="A60" s="101" t="s">
        <v>109</v>
      </c>
      <c r="B60" s="82" t="s">
        <v>91</v>
      </c>
      <c r="C60" s="83">
        <v>80</v>
      </c>
      <c r="D60" s="84">
        <v>24</v>
      </c>
      <c r="E60" s="85">
        <f>D60/2</f>
        <v>12</v>
      </c>
      <c r="F60" s="86"/>
      <c r="G60" s="87">
        <f>C60*0.15</f>
        <v>12</v>
      </c>
      <c r="H60" s="109"/>
      <c r="I60" s="84" t="s">
        <v>48</v>
      </c>
      <c r="J60" s="110"/>
      <c r="K60" s="160" t="s">
        <v>48</v>
      </c>
      <c r="L60" s="98"/>
      <c r="M60" s="112"/>
    </row>
    <row r="61" spans="1:13" ht="31.5" hidden="1" customHeight="1">
      <c r="A61" s="101" t="s">
        <v>29</v>
      </c>
      <c r="B61" s="82" t="s">
        <v>94</v>
      </c>
      <c r="C61" s="83">
        <v>50</v>
      </c>
      <c r="D61" s="84">
        <v>16</v>
      </c>
      <c r="E61" s="85">
        <f>D61/2</f>
        <v>8</v>
      </c>
      <c r="F61" s="86"/>
      <c r="G61" s="87">
        <f>C61*0.15</f>
        <v>7.5</v>
      </c>
      <c r="H61" s="109"/>
      <c r="I61" s="84" t="s">
        <v>48</v>
      </c>
      <c r="J61" s="110"/>
      <c r="K61" s="160" t="s">
        <v>48</v>
      </c>
      <c r="L61" s="98"/>
      <c r="M61" s="112"/>
    </row>
    <row r="62" spans="1:13" ht="31.5" hidden="1" customHeight="1">
      <c r="A62" s="90" t="s">
        <v>74</v>
      </c>
      <c r="B62" s="91"/>
      <c r="C62" s="92"/>
      <c r="D62" s="84"/>
      <c r="E62" s="93"/>
      <c r="F62" s="94"/>
      <c r="G62" s="95"/>
      <c r="H62" s="109"/>
      <c r="I62" s="84" t="s">
        <v>48</v>
      </c>
      <c r="J62" s="110"/>
      <c r="K62" s="160" t="s">
        <v>48</v>
      </c>
      <c r="L62" s="98"/>
      <c r="M62" s="112"/>
    </row>
    <row r="63" spans="1:13" ht="31.5" hidden="1" customHeight="1">
      <c r="A63" s="804" t="s">
        <v>60</v>
      </c>
      <c r="B63" s="805"/>
      <c r="C63" s="805"/>
      <c r="D63" s="805"/>
      <c r="E63" s="805"/>
      <c r="F63" s="805"/>
      <c r="G63" s="806"/>
      <c r="H63" s="109"/>
      <c r="I63" s="84" t="s">
        <v>48</v>
      </c>
      <c r="J63" s="110"/>
      <c r="K63" s="160" t="s">
        <v>48</v>
      </c>
      <c r="L63" s="98"/>
      <c r="M63" s="112"/>
    </row>
    <row r="64" spans="1:13" ht="31.5" hidden="1" customHeight="1">
      <c r="A64" s="101" t="s">
        <v>99</v>
      </c>
      <c r="B64" s="82" t="s">
        <v>95</v>
      </c>
      <c r="C64" s="83">
        <v>30</v>
      </c>
      <c r="D64" s="84">
        <v>16</v>
      </c>
      <c r="E64" s="85">
        <f>D64/2</f>
        <v>8</v>
      </c>
      <c r="F64" s="86"/>
      <c r="G64" s="87">
        <f>C64*0.15</f>
        <v>4.5</v>
      </c>
      <c r="H64" s="109"/>
      <c r="I64" s="84" t="s">
        <v>48</v>
      </c>
      <c r="J64" s="110"/>
      <c r="K64" s="160" t="s">
        <v>48</v>
      </c>
      <c r="L64" s="98"/>
      <c r="M64" s="112"/>
    </row>
    <row r="65" spans="1:13" ht="31.5" hidden="1" customHeight="1">
      <c r="A65" s="101" t="s">
        <v>100</v>
      </c>
      <c r="B65" s="82" t="s">
        <v>95</v>
      </c>
      <c r="C65" s="83">
        <v>30</v>
      </c>
      <c r="D65" s="84">
        <v>16</v>
      </c>
      <c r="E65" s="85">
        <f>D65/2</f>
        <v>8</v>
      </c>
      <c r="F65" s="86"/>
      <c r="G65" s="87">
        <f>C65*0.15</f>
        <v>4.5</v>
      </c>
      <c r="H65" s="109"/>
      <c r="I65" s="84" t="s">
        <v>48</v>
      </c>
      <c r="J65" s="110"/>
      <c r="K65" s="160" t="s">
        <v>48</v>
      </c>
      <c r="L65" s="98"/>
      <c r="M65" s="112"/>
    </row>
    <row r="66" spans="1:13" ht="31.5" hidden="1" customHeight="1">
      <c r="A66" s="101" t="s">
        <v>101</v>
      </c>
      <c r="B66" s="82" t="s">
        <v>95</v>
      </c>
      <c r="C66" s="83">
        <v>100</v>
      </c>
      <c r="D66" s="84">
        <v>24</v>
      </c>
      <c r="E66" s="85">
        <f>D66/2</f>
        <v>12</v>
      </c>
      <c r="F66" s="86"/>
      <c r="G66" s="87">
        <f>C66*0.15</f>
        <v>15</v>
      </c>
      <c r="H66" s="109"/>
      <c r="I66" s="84" t="s">
        <v>48</v>
      </c>
      <c r="J66" s="110"/>
      <c r="K66" s="160" t="s">
        <v>48</v>
      </c>
      <c r="L66" s="98"/>
      <c r="M66" s="112"/>
    </row>
    <row r="67" spans="1:13" ht="31.5" hidden="1" customHeight="1">
      <c r="A67" s="90" t="s">
        <v>74</v>
      </c>
      <c r="B67" s="91"/>
      <c r="C67" s="92"/>
      <c r="D67" s="84"/>
      <c r="E67" s="93"/>
      <c r="F67" s="94"/>
      <c r="G67" s="95"/>
      <c r="H67" s="109"/>
      <c r="I67" s="84" t="s">
        <v>48</v>
      </c>
      <c r="J67" s="110"/>
      <c r="K67" s="160" t="s">
        <v>48</v>
      </c>
      <c r="L67" s="98"/>
      <c r="M67" s="112"/>
    </row>
    <row r="68" spans="1:13" ht="31.5" hidden="1" customHeight="1">
      <c r="A68" s="804" t="s">
        <v>34</v>
      </c>
      <c r="B68" s="805"/>
      <c r="C68" s="805"/>
      <c r="D68" s="805"/>
      <c r="E68" s="805"/>
      <c r="F68" s="805"/>
      <c r="G68" s="806"/>
      <c r="H68" s="109"/>
      <c r="I68" s="84" t="s">
        <v>48</v>
      </c>
      <c r="J68" s="110"/>
      <c r="K68" s="160" t="s">
        <v>48</v>
      </c>
      <c r="L68" s="98"/>
      <c r="M68" s="112"/>
    </row>
    <row r="69" spans="1:13" ht="31.5" hidden="1" customHeight="1">
      <c r="A69" s="101" t="s">
        <v>64</v>
      </c>
      <c r="B69" s="82" t="s">
        <v>102</v>
      </c>
      <c r="C69" s="83">
        <v>50</v>
      </c>
      <c r="D69" s="84">
        <v>16</v>
      </c>
      <c r="E69" s="85">
        <f>D69/2</f>
        <v>8</v>
      </c>
      <c r="F69" s="86"/>
      <c r="G69" s="87">
        <f>C69*0.15</f>
        <v>7.5</v>
      </c>
      <c r="H69" s="109"/>
      <c r="I69" s="84" t="s">
        <v>48</v>
      </c>
      <c r="J69" s="110"/>
      <c r="K69" s="160" t="s">
        <v>48</v>
      </c>
      <c r="L69" s="98"/>
      <c r="M69" s="112"/>
    </row>
    <row r="70" spans="1:13" ht="31.5" hidden="1" customHeight="1">
      <c r="A70" s="104" t="s">
        <v>65</v>
      </c>
      <c r="B70" s="82" t="s">
        <v>102</v>
      </c>
      <c r="C70" s="83">
        <v>60</v>
      </c>
      <c r="D70" s="84">
        <v>24</v>
      </c>
      <c r="E70" s="85">
        <f>D70/2</f>
        <v>12</v>
      </c>
      <c r="F70" s="86"/>
      <c r="G70" s="87">
        <f>C70*0.15</f>
        <v>9</v>
      </c>
      <c r="H70" s="109"/>
      <c r="I70" s="84" t="s">
        <v>48</v>
      </c>
      <c r="J70" s="110"/>
      <c r="K70" s="160" t="s">
        <v>48</v>
      </c>
      <c r="L70" s="98"/>
      <c r="M70" s="112"/>
    </row>
    <row r="71" spans="1:13" ht="31.5" hidden="1" customHeight="1">
      <c r="A71" s="101" t="s">
        <v>66</v>
      </c>
      <c r="B71" s="82" t="s">
        <v>102</v>
      </c>
      <c r="C71" s="83">
        <v>45</v>
      </c>
      <c r="D71" s="84">
        <v>16</v>
      </c>
      <c r="E71" s="85">
        <f>D71/2</f>
        <v>8</v>
      </c>
      <c r="F71" s="86"/>
      <c r="G71" s="87">
        <f>C71*0.15</f>
        <v>6.75</v>
      </c>
      <c r="H71" s="109"/>
      <c r="I71" s="84" t="s">
        <v>48</v>
      </c>
      <c r="J71" s="110"/>
      <c r="K71" s="160" t="s">
        <v>48</v>
      </c>
      <c r="L71" s="98"/>
      <c r="M71" s="112"/>
    </row>
    <row r="72" spans="1:13" ht="31.5" hidden="1" customHeight="1">
      <c r="A72" s="90" t="s">
        <v>74</v>
      </c>
      <c r="B72" s="91"/>
      <c r="C72" s="92"/>
      <c r="D72" s="84"/>
      <c r="E72" s="93"/>
      <c r="F72" s="94"/>
      <c r="G72" s="95"/>
      <c r="H72" s="109"/>
      <c r="I72" s="84" t="s">
        <v>48</v>
      </c>
      <c r="J72" s="110"/>
      <c r="K72" s="160" t="s">
        <v>48</v>
      </c>
      <c r="L72" s="98"/>
      <c r="M72" s="112"/>
    </row>
    <row r="73" spans="1:13" ht="31.5" hidden="1" customHeight="1">
      <c r="A73" s="804" t="s">
        <v>38</v>
      </c>
      <c r="B73" s="805"/>
      <c r="C73" s="805"/>
      <c r="D73" s="805"/>
      <c r="E73" s="805"/>
      <c r="F73" s="805"/>
      <c r="G73" s="806"/>
      <c r="H73" s="109"/>
      <c r="I73" s="84" t="s">
        <v>48</v>
      </c>
      <c r="J73" s="110"/>
      <c r="K73" s="160" t="s">
        <v>48</v>
      </c>
      <c r="L73" s="98"/>
      <c r="M73" s="112"/>
    </row>
    <row r="74" spans="1:13" ht="31.5" hidden="1" customHeight="1">
      <c r="A74" s="100" t="s">
        <v>39</v>
      </c>
      <c r="B74" s="82" t="s">
        <v>104</v>
      </c>
      <c r="C74" s="117" t="s">
        <v>48</v>
      </c>
      <c r="D74" s="84">
        <v>0</v>
      </c>
      <c r="E74" s="85">
        <f>D74/2</f>
        <v>0</v>
      </c>
      <c r="F74" s="94"/>
      <c r="G74" s="87" t="s">
        <v>48</v>
      </c>
      <c r="H74" s="109"/>
      <c r="I74" s="84" t="s">
        <v>48</v>
      </c>
      <c r="J74" s="110"/>
      <c r="K74" s="160" t="s">
        <v>48</v>
      </c>
      <c r="L74" s="98"/>
      <c r="M74" s="112"/>
    </row>
    <row r="75" spans="1:13" ht="31.5" hidden="1" customHeight="1" thickBot="1">
      <c r="A75" s="118" t="s">
        <v>40</v>
      </c>
      <c r="B75" s="119" t="s">
        <v>102</v>
      </c>
      <c r="C75" s="120" t="s">
        <v>48</v>
      </c>
      <c r="D75" s="121">
        <v>0</v>
      </c>
      <c r="E75" s="107">
        <f>D75/2</f>
        <v>0</v>
      </c>
      <c r="F75" s="122"/>
      <c r="G75" s="123" t="s">
        <v>48</v>
      </c>
      <c r="H75" s="109"/>
      <c r="I75" s="84" t="s">
        <v>48</v>
      </c>
      <c r="J75" s="110"/>
      <c r="K75" s="160" t="s">
        <v>48</v>
      </c>
      <c r="L75" s="98"/>
      <c r="M75" s="112"/>
    </row>
    <row r="76" spans="1:13" ht="31.5" hidden="1" customHeight="1">
      <c r="A76" s="69"/>
      <c r="B76" s="124"/>
      <c r="C76" s="125"/>
      <c r="D76" s="126"/>
      <c r="E76" s="111"/>
      <c r="F76" s="110"/>
      <c r="G76" s="127"/>
      <c r="H76" s="109"/>
      <c r="I76" s="84" t="s">
        <v>48</v>
      </c>
      <c r="J76" s="110"/>
      <c r="K76" s="160" t="s">
        <v>48</v>
      </c>
      <c r="L76" s="98"/>
      <c r="M76" s="112"/>
    </row>
    <row r="77" spans="1:13" ht="31.5" hidden="1" customHeight="1">
      <c r="A77" s="69"/>
      <c r="B77" s="124"/>
      <c r="C77" s="125"/>
      <c r="D77" s="126"/>
      <c r="E77" s="111"/>
      <c r="F77" s="110"/>
      <c r="G77" s="127"/>
      <c r="H77" s="109"/>
      <c r="I77" s="84" t="s">
        <v>48</v>
      </c>
      <c r="J77" s="110"/>
      <c r="K77" s="160" t="s">
        <v>48</v>
      </c>
      <c r="L77" s="98"/>
      <c r="M77" s="112"/>
    </row>
    <row r="78" spans="1:13" ht="31.5" hidden="1" customHeight="1">
      <c r="A78" s="69"/>
      <c r="B78" s="124"/>
      <c r="C78" s="125"/>
      <c r="D78" s="126"/>
      <c r="E78" s="111"/>
      <c r="F78" s="110"/>
      <c r="G78" s="127"/>
      <c r="H78" s="109"/>
      <c r="I78" s="84" t="s">
        <v>48</v>
      </c>
      <c r="J78" s="110"/>
      <c r="K78" s="160" t="s">
        <v>48</v>
      </c>
      <c r="L78" s="98"/>
      <c r="M78" s="112"/>
    </row>
    <row r="79" spans="1:13" ht="31.5" hidden="1" customHeight="1">
      <c r="A79" s="69"/>
      <c r="B79" s="124"/>
      <c r="C79" s="125"/>
      <c r="D79" s="126"/>
      <c r="E79" s="111"/>
      <c r="F79" s="110"/>
      <c r="G79" s="127"/>
      <c r="H79" s="109"/>
      <c r="I79" s="84" t="s">
        <v>48</v>
      </c>
      <c r="J79" s="110"/>
      <c r="K79" s="160" t="s">
        <v>48</v>
      </c>
      <c r="L79" s="98"/>
      <c r="M79" s="112"/>
    </row>
    <row r="80" spans="1:13" ht="31.5" hidden="1" customHeight="1">
      <c r="A80" s="69"/>
      <c r="B80" s="124"/>
      <c r="C80" s="125"/>
      <c r="D80" s="126"/>
      <c r="E80" s="111"/>
      <c r="F80" s="110"/>
      <c r="G80" s="127"/>
      <c r="H80" s="109"/>
      <c r="I80" s="84" t="s">
        <v>48</v>
      </c>
      <c r="J80" s="110"/>
      <c r="K80" s="160" t="s">
        <v>48</v>
      </c>
      <c r="L80" s="98"/>
      <c r="M80" s="112"/>
    </row>
    <row r="81" spans="1:13" ht="31.5" hidden="1" customHeight="1">
      <c r="A81" s="69"/>
      <c r="B81" s="124"/>
      <c r="C81" s="125"/>
      <c r="D81" s="126"/>
      <c r="E81" s="111"/>
      <c r="F81" s="110"/>
      <c r="G81" s="127"/>
      <c r="H81" s="109"/>
      <c r="I81" s="84" t="s">
        <v>48</v>
      </c>
      <c r="J81" s="110"/>
      <c r="K81" s="160" t="s">
        <v>48</v>
      </c>
      <c r="L81" s="98"/>
      <c r="M81" s="112"/>
    </row>
    <row r="82" spans="1:13" ht="31.5" customHeight="1" thickBot="1">
      <c r="A82" s="154" t="s">
        <v>146</v>
      </c>
      <c r="B82" s="149" t="s">
        <v>102</v>
      </c>
      <c r="C82" s="176">
        <v>40</v>
      </c>
      <c r="D82" s="84">
        <v>16</v>
      </c>
      <c r="E82" s="85">
        <v>8</v>
      </c>
      <c r="F82" s="86"/>
      <c r="G82" s="87">
        <f>C82*0.15</f>
        <v>6</v>
      </c>
      <c r="H82" s="88" t="s">
        <v>48</v>
      </c>
      <c r="I82" s="84" t="s">
        <v>48</v>
      </c>
      <c r="J82" s="146"/>
      <c r="K82" s="160" t="s">
        <v>48</v>
      </c>
      <c r="L82" s="108"/>
      <c r="M82" s="186"/>
    </row>
    <row r="83" spans="1:13" ht="31.5" customHeight="1">
      <c r="A83" s="153" t="s">
        <v>74</v>
      </c>
      <c r="B83" s="156"/>
      <c r="C83" s="171">
        <f>SUM(C38:C40)</f>
        <v>190</v>
      </c>
      <c r="D83" s="84">
        <f>SUM(D38:D40)</f>
        <v>72</v>
      </c>
      <c r="E83" s="93">
        <f>SUM(E38:E40)</f>
        <v>36</v>
      </c>
      <c r="F83" s="94"/>
      <c r="G83" s="95"/>
      <c r="H83" s="96"/>
      <c r="I83" s="160" t="s">
        <v>48</v>
      </c>
      <c r="J83" s="159"/>
      <c r="K83" s="93" t="s">
        <v>48</v>
      </c>
      <c r="L83" s="130"/>
      <c r="M83" s="130"/>
    </row>
  </sheetData>
  <mergeCells count="26">
    <mergeCell ref="A73:G73"/>
    <mergeCell ref="A44:G44"/>
    <mergeCell ref="A48:G48"/>
    <mergeCell ref="A53:G53"/>
    <mergeCell ref="A56:G56"/>
    <mergeCell ref="A63:G63"/>
    <mergeCell ref="A68:G68"/>
    <mergeCell ref="A27:M27"/>
    <mergeCell ref="A32:M32"/>
    <mergeCell ref="A37:M37"/>
    <mergeCell ref="A41:G41"/>
    <mergeCell ref="A42:A43"/>
    <mergeCell ref="B42:B43"/>
    <mergeCell ref="C42:C43"/>
    <mergeCell ref="A20:M20"/>
    <mergeCell ref="A1:K1"/>
    <mergeCell ref="A2:A4"/>
    <mergeCell ref="B2:B4"/>
    <mergeCell ref="C2:C4"/>
    <mergeCell ref="D2:G2"/>
    <mergeCell ref="H2:K2"/>
    <mergeCell ref="L2:M2"/>
    <mergeCell ref="H3:H4"/>
    <mergeCell ref="A5:M5"/>
    <mergeCell ref="A12:M12"/>
    <mergeCell ref="A17:M17"/>
  </mergeCells>
  <pageMargins left="0.7" right="0.7" top="0.75" bottom="0.75" header="0.3" footer="0.3"/>
  <pageSetup paperSize="9" scale="5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33"/>
    <pageSetUpPr fitToPage="1"/>
  </sheetPr>
  <dimension ref="A1:K147"/>
  <sheetViews>
    <sheetView view="pageBreakPreview" zoomScale="84" zoomScaleNormal="60" zoomScaleSheetLayoutView="84" workbookViewId="0">
      <selection sqref="A1:K2"/>
    </sheetView>
  </sheetViews>
  <sheetFormatPr defaultRowHeight="33.75" customHeight="1"/>
  <cols>
    <col min="1" max="1" width="53.28515625" style="34" bestFit="1" customWidth="1"/>
    <col min="2" max="2" width="13.5703125" style="35" customWidth="1"/>
    <col min="3" max="3" width="21" style="35" bestFit="1" customWidth="1"/>
    <col min="4" max="4" width="21" style="482" bestFit="1" customWidth="1"/>
    <col min="5" max="5" width="21" style="35" bestFit="1" customWidth="1"/>
    <col min="6" max="6" width="20.5703125" style="35" customWidth="1"/>
    <col min="7" max="11" width="20.5703125" style="35" hidden="1" customWidth="1"/>
    <col min="12" max="12" width="9.140625" style="34" customWidth="1"/>
    <col min="13" max="16384" width="9.140625" style="34"/>
  </cols>
  <sheetData>
    <row r="1" spans="1:11" s="16" customFormat="1" ht="33.75" customHeight="1">
      <c r="A1" s="626" t="s">
        <v>382</v>
      </c>
      <c r="B1" s="627"/>
      <c r="C1" s="627"/>
      <c r="D1" s="627"/>
      <c r="E1" s="627"/>
      <c r="F1" s="627"/>
      <c r="G1" s="627"/>
      <c r="H1" s="627"/>
      <c r="I1" s="627"/>
      <c r="J1" s="627"/>
      <c r="K1" s="627"/>
    </row>
    <row r="2" spans="1:11" s="16" customFormat="1" ht="33.75" customHeight="1" thickBot="1">
      <c r="A2" s="628"/>
      <c r="B2" s="628"/>
      <c r="C2" s="628"/>
      <c r="D2" s="628"/>
      <c r="E2" s="628"/>
      <c r="F2" s="628"/>
      <c r="G2" s="628"/>
      <c r="H2" s="628"/>
      <c r="I2" s="628"/>
      <c r="J2" s="628"/>
      <c r="K2" s="628"/>
    </row>
    <row r="3" spans="1:11" s="20" customFormat="1" ht="33.75" customHeight="1" thickTop="1" thickBot="1">
      <c r="A3" s="17" t="s">
        <v>303</v>
      </c>
      <c r="B3" s="18" t="s">
        <v>68</v>
      </c>
      <c r="C3" s="289" t="s">
        <v>384</v>
      </c>
      <c r="D3" s="289" t="s">
        <v>385</v>
      </c>
      <c r="E3" s="289" t="s">
        <v>386</v>
      </c>
      <c r="F3" s="289" t="s">
        <v>387</v>
      </c>
      <c r="G3" s="289" t="s">
        <v>388</v>
      </c>
      <c r="H3" s="289" t="s">
        <v>147</v>
      </c>
      <c r="I3" s="19" t="s">
        <v>112</v>
      </c>
      <c r="J3" s="19" t="s">
        <v>111</v>
      </c>
      <c r="K3" s="19" t="s">
        <v>42</v>
      </c>
    </row>
    <row r="4" spans="1:11" s="20" customFormat="1" ht="33.75" customHeight="1" thickTop="1">
      <c r="A4" s="624" t="s">
        <v>191</v>
      </c>
      <c r="B4" s="625"/>
      <c r="C4" s="625"/>
      <c r="D4" s="625"/>
      <c r="E4" s="625"/>
      <c r="F4" s="625"/>
      <c r="G4" s="625"/>
      <c r="H4" s="625"/>
      <c r="I4" s="625"/>
      <c r="J4" s="625"/>
      <c r="K4" s="625"/>
    </row>
    <row r="5" spans="1:11" s="20" customFormat="1" ht="40.5" customHeight="1">
      <c r="A5" s="23" t="s">
        <v>88</v>
      </c>
      <c r="B5" s="238" t="s">
        <v>226</v>
      </c>
      <c r="C5" s="26">
        <v>277.82598999999999</v>
      </c>
      <c r="D5" s="26">
        <v>267.22107999999997</v>
      </c>
      <c r="E5" s="26">
        <v>279.89438000000001</v>
      </c>
      <c r="F5" s="26">
        <v>283.49232999999998</v>
      </c>
      <c r="G5" s="26">
        <v>267.94801999999999</v>
      </c>
      <c r="H5" s="26" t="s">
        <v>48</v>
      </c>
      <c r="I5" s="196"/>
      <c r="J5" s="196"/>
      <c r="K5" s="196"/>
    </row>
    <row r="6" spans="1:11" s="20" customFormat="1" ht="37.5" customHeight="1">
      <c r="A6" s="23" t="s">
        <v>141</v>
      </c>
      <c r="B6" s="24" t="s">
        <v>148</v>
      </c>
      <c r="C6" s="26">
        <v>277.28967999999998</v>
      </c>
      <c r="D6" s="26">
        <v>269.75513999999998</v>
      </c>
      <c r="E6" s="26">
        <v>269.06303000000003</v>
      </c>
      <c r="F6" s="26">
        <v>169.40881999999999</v>
      </c>
      <c r="G6" s="26" t="s">
        <v>48</v>
      </c>
      <c r="H6" s="26" t="s">
        <v>48</v>
      </c>
      <c r="I6" s="26" t="s">
        <v>48</v>
      </c>
      <c r="J6" s="22" t="s">
        <v>48</v>
      </c>
      <c r="K6" s="21" t="s">
        <v>48</v>
      </c>
    </row>
    <row r="7" spans="1:11" s="20" customFormat="1" ht="33.75" customHeight="1">
      <c r="A7" s="624" t="s">
        <v>113</v>
      </c>
      <c r="B7" s="625"/>
      <c r="C7" s="625"/>
      <c r="D7" s="625"/>
      <c r="E7" s="625"/>
      <c r="F7" s="625"/>
      <c r="G7" s="625"/>
      <c r="H7" s="625"/>
      <c r="I7" s="625"/>
      <c r="J7" s="625"/>
      <c r="K7" s="625"/>
    </row>
    <row r="8" spans="1:11" s="20" customFormat="1" ht="33.75" customHeight="1">
      <c r="A8" s="23" t="s">
        <v>20</v>
      </c>
      <c r="B8" s="24" t="s">
        <v>116</v>
      </c>
      <c r="C8" s="26">
        <v>216.39572000000001</v>
      </c>
      <c r="D8" s="26">
        <v>212.41276999999999</v>
      </c>
      <c r="E8" s="26">
        <v>207.73766000000001</v>
      </c>
      <c r="F8" s="26">
        <v>203.75441000000001</v>
      </c>
      <c r="G8" s="26">
        <v>213.36009999999999</v>
      </c>
      <c r="H8" s="26">
        <v>193.85782</v>
      </c>
      <c r="I8" s="26">
        <v>190.88138000000001</v>
      </c>
      <c r="J8" s="22" t="s">
        <v>48</v>
      </c>
      <c r="K8" s="21" t="s">
        <v>48</v>
      </c>
    </row>
    <row r="9" spans="1:11" s="20" customFormat="1" ht="33.75" customHeight="1">
      <c r="A9" s="23" t="s">
        <v>192</v>
      </c>
      <c r="B9" s="24" t="s">
        <v>114</v>
      </c>
      <c r="C9" s="26">
        <v>273.91302000000002</v>
      </c>
      <c r="D9" s="26">
        <v>257.22280999999998</v>
      </c>
      <c r="E9" s="26">
        <v>268.69594999999998</v>
      </c>
      <c r="F9" s="26">
        <v>262.83087</v>
      </c>
      <c r="G9" s="26">
        <v>256.24691999999999</v>
      </c>
      <c r="H9" s="26">
        <v>256.68815999999998</v>
      </c>
      <c r="I9" s="26">
        <v>254.35884999999999</v>
      </c>
      <c r="J9" s="26">
        <v>241.40434999999999</v>
      </c>
      <c r="K9" s="25">
        <v>251.29900000000001</v>
      </c>
    </row>
    <row r="10" spans="1:11" s="20" customFormat="1" ht="33.75" customHeight="1">
      <c r="A10" s="631" t="s">
        <v>115</v>
      </c>
      <c r="B10" s="632"/>
      <c r="C10" s="632"/>
      <c r="D10" s="632"/>
      <c r="E10" s="632"/>
      <c r="F10" s="632"/>
      <c r="G10" s="632"/>
      <c r="H10" s="632"/>
      <c r="I10" s="632"/>
      <c r="J10" s="632"/>
      <c r="K10" s="632"/>
    </row>
    <row r="11" spans="1:11" s="20" customFormat="1" ht="33.75" customHeight="1">
      <c r="A11" s="23" t="s">
        <v>193</v>
      </c>
      <c r="B11" s="24" t="s">
        <v>116</v>
      </c>
      <c r="C11" s="26">
        <v>303.93396999999999</v>
      </c>
      <c r="D11" s="26">
        <v>293.09845999999999</v>
      </c>
      <c r="E11" s="26">
        <v>291.33643000000001</v>
      </c>
      <c r="F11" s="26">
        <v>284.19743999999997</v>
      </c>
      <c r="G11" s="26">
        <v>284.18101999999999</v>
      </c>
      <c r="H11" s="25">
        <v>296.30568</v>
      </c>
      <c r="I11" s="26">
        <v>289.43167</v>
      </c>
      <c r="J11" s="26">
        <v>281.15640999999999</v>
      </c>
      <c r="K11" s="25">
        <v>277.49700000000001</v>
      </c>
    </row>
    <row r="12" spans="1:11" s="20" customFormat="1" ht="33.75" customHeight="1">
      <c r="A12" s="624" t="s">
        <v>54</v>
      </c>
      <c r="B12" s="625"/>
      <c r="C12" s="625"/>
      <c r="D12" s="625"/>
      <c r="E12" s="625"/>
      <c r="F12" s="625"/>
      <c r="G12" s="625"/>
      <c r="H12" s="625"/>
      <c r="I12" s="625"/>
      <c r="J12" s="625"/>
      <c r="K12" s="625"/>
    </row>
    <row r="13" spans="1:11" s="20" customFormat="1" ht="33.75" customHeight="1">
      <c r="A13" s="23" t="s">
        <v>55</v>
      </c>
      <c r="B13" s="24" t="s">
        <v>116</v>
      </c>
      <c r="C13" s="26">
        <v>194.55683999999999</v>
      </c>
      <c r="D13" s="26">
        <v>201.12824000000001</v>
      </c>
      <c r="E13" s="26">
        <v>188.97485</v>
      </c>
      <c r="F13" s="26">
        <v>169.4143</v>
      </c>
      <c r="G13" s="26">
        <v>219.02483000000001</v>
      </c>
      <c r="H13" s="26">
        <v>218.18785</v>
      </c>
      <c r="I13" s="26">
        <v>206.63692</v>
      </c>
      <c r="J13" s="26">
        <v>215.43163999999999</v>
      </c>
      <c r="K13" s="25">
        <v>198.73</v>
      </c>
    </row>
    <row r="14" spans="1:11" s="20" customFormat="1" ht="33.75" customHeight="1">
      <c r="A14" s="23" t="s">
        <v>56</v>
      </c>
      <c r="B14" s="24" t="s">
        <v>116</v>
      </c>
      <c r="C14" s="26">
        <v>198.40406999999999</v>
      </c>
      <c r="D14" s="26">
        <v>208.69359</v>
      </c>
      <c r="E14" s="26">
        <v>196.99827999999999</v>
      </c>
      <c r="F14" s="26">
        <v>207.69135</v>
      </c>
      <c r="G14" s="26">
        <v>217.71087</v>
      </c>
      <c r="H14" s="26">
        <v>210.17619999999999</v>
      </c>
      <c r="I14" s="26">
        <v>210.46025</v>
      </c>
      <c r="J14" s="26">
        <v>216.21781999999999</v>
      </c>
      <c r="K14" s="25">
        <v>218.042</v>
      </c>
    </row>
    <row r="15" spans="1:11" s="20" customFormat="1" ht="33.75" customHeight="1">
      <c r="A15" s="23" t="s">
        <v>58</v>
      </c>
      <c r="B15" s="24" t="s">
        <v>116</v>
      </c>
      <c r="C15" s="26">
        <v>201.74540999999999</v>
      </c>
      <c r="D15" s="26">
        <v>213.96182999999999</v>
      </c>
      <c r="E15" s="26">
        <v>212.23600999999999</v>
      </c>
      <c r="F15" s="26">
        <v>220.38063</v>
      </c>
      <c r="G15" s="26" t="s">
        <v>48</v>
      </c>
      <c r="H15" s="26" t="s">
        <v>48</v>
      </c>
      <c r="I15" s="26"/>
      <c r="J15" s="26"/>
      <c r="K15" s="25"/>
    </row>
    <row r="16" spans="1:11" s="20" customFormat="1" ht="33.75" customHeight="1">
      <c r="A16" s="27" t="s">
        <v>59</v>
      </c>
      <c r="B16" s="24" t="s">
        <v>116</v>
      </c>
      <c r="C16" s="26">
        <v>196.55855</v>
      </c>
      <c r="D16" s="26">
        <v>208.0538</v>
      </c>
      <c r="E16" s="26">
        <v>186.44273000000001</v>
      </c>
      <c r="F16" s="26">
        <v>203.38571999999999</v>
      </c>
      <c r="G16" s="26">
        <v>204.13103000000001</v>
      </c>
      <c r="H16" s="26">
        <v>217.19934000000001</v>
      </c>
      <c r="I16" s="26">
        <v>211.49844999999999</v>
      </c>
      <c r="J16" s="26">
        <v>216.01389</v>
      </c>
      <c r="K16" s="25">
        <v>214.732</v>
      </c>
    </row>
    <row r="17" spans="1:11" s="20" customFormat="1" ht="33.75" customHeight="1">
      <c r="A17" s="624" t="s">
        <v>204</v>
      </c>
      <c r="B17" s="625"/>
      <c r="C17" s="625"/>
      <c r="D17" s="625"/>
      <c r="E17" s="625"/>
      <c r="F17" s="625"/>
      <c r="G17" s="625"/>
      <c r="H17" s="625"/>
      <c r="I17" s="625"/>
      <c r="J17" s="625"/>
      <c r="K17" s="625"/>
    </row>
    <row r="18" spans="1:11" s="20" customFormat="1" ht="33.75" customHeight="1">
      <c r="A18" s="23" t="s">
        <v>50</v>
      </c>
      <c r="B18" s="24" t="s">
        <v>148</v>
      </c>
      <c r="C18" s="26">
        <v>193.63302999999999</v>
      </c>
      <c r="D18" s="26">
        <v>203.58663000000001</v>
      </c>
      <c r="E18" s="26">
        <v>218.84180000000001</v>
      </c>
      <c r="F18" s="26">
        <v>221.55195000000001</v>
      </c>
      <c r="G18" s="26">
        <v>187.55076</v>
      </c>
      <c r="H18" s="26">
        <v>213.11172999999999</v>
      </c>
      <c r="I18" s="26" t="s">
        <v>48</v>
      </c>
      <c r="J18" s="22" t="s">
        <v>48</v>
      </c>
      <c r="K18" s="21" t="s">
        <v>48</v>
      </c>
    </row>
    <row r="19" spans="1:11" s="20" customFormat="1" ht="33.75" customHeight="1">
      <c r="A19" s="631" t="s">
        <v>117</v>
      </c>
      <c r="B19" s="632"/>
      <c r="C19" s="632"/>
      <c r="D19" s="632"/>
      <c r="E19" s="632"/>
      <c r="F19" s="632"/>
      <c r="G19" s="632"/>
      <c r="H19" s="632"/>
      <c r="I19" s="632"/>
      <c r="J19" s="632"/>
      <c r="K19" s="632"/>
    </row>
    <row r="20" spans="1:11" s="20" customFormat="1" ht="33.75" customHeight="1">
      <c r="A20" s="23" t="s">
        <v>99</v>
      </c>
      <c r="B20" s="24" t="s">
        <v>114</v>
      </c>
      <c r="C20" s="26">
        <v>265.69439999999997</v>
      </c>
      <c r="D20" s="26">
        <v>265.28460999999999</v>
      </c>
      <c r="E20" s="26">
        <v>252.07399000000001</v>
      </c>
      <c r="F20" s="26">
        <v>258.50488000000001</v>
      </c>
      <c r="G20" s="26">
        <v>258.16502000000003</v>
      </c>
      <c r="H20" s="26">
        <v>275.38290000000001</v>
      </c>
      <c r="I20" s="26">
        <v>252.36806999999999</v>
      </c>
      <c r="J20" s="26">
        <v>218.61443</v>
      </c>
      <c r="K20" s="25">
        <v>230.78100000000001</v>
      </c>
    </row>
    <row r="21" spans="1:11" s="20" customFormat="1" ht="33.75" customHeight="1">
      <c r="A21" s="23" t="s">
        <v>194</v>
      </c>
      <c r="B21" s="24" t="s">
        <v>114</v>
      </c>
      <c r="C21" s="26">
        <v>263.18500999999998</v>
      </c>
      <c r="D21" s="26">
        <v>255.79179999999999</v>
      </c>
      <c r="E21" s="26">
        <v>253.13992999999999</v>
      </c>
      <c r="F21" s="26">
        <v>258.95350000000002</v>
      </c>
      <c r="G21" s="26">
        <v>255.18625</v>
      </c>
      <c r="H21" s="26">
        <v>252.74572000000001</v>
      </c>
      <c r="I21" s="26">
        <v>250.32247000000001</v>
      </c>
      <c r="J21" s="26">
        <v>241.73534000000001</v>
      </c>
      <c r="K21" s="25">
        <v>224.85400000000001</v>
      </c>
    </row>
    <row r="22" spans="1:11" s="20" customFormat="1" ht="33.75" customHeight="1">
      <c r="A22" s="23" t="s">
        <v>195</v>
      </c>
      <c r="B22" s="24" t="s">
        <v>114</v>
      </c>
      <c r="C22" s="26">
        <v>268.46890000000002</v>
      </c>
      <c r="D22" s="26">
        <v>261.82306999999997</v>
      </c>
      <c r="E22" s="26">
        <v>250.68800999999999</v>
      </c>
      <c r="F22" s="26">
        <v>264.14897999999999</v>
      </c>
      <c r="G22" s="26">
        <v>255.40799999999999</v>
      </c>
      <c r="H22" s="26">
        <v>247.27043</v>
      </c>
      <c r="I22" s="26">
        <v>241.35291000000001</v>
      </c>
      <c r="J22" s="26">
        <v>241.98163</v>
      </c>
      <c r="K22" s="25">
        <v>244.613</v>
      </c>
    </row>
    <row r="23" spans="1:11" s="20" customFormat="1" ht="33.75" customHeight="1">
      <c r="A23" s="624" t="s">
        <v>302</v>
      </c>
      <c r="B23" s="625"/>
      <c r="C23" s="625"/>
      <c r="D23" s="625"/>
      <c r="E23" s="625"/>
      <c r="F23" s="625"/>
      <c r="G23" s="625"/>
      <c r="H23" s="625"/>
      <c r="I23" s="625"/>
      <c r="J23" s="625"/>
      <c r="K23" s="625"/>
    </row>
    <row r="24" spans="1:11" s="20" customFormat="1" ht="33.75" customHeight="1">
      <c r="A24" s="23" t="s">
        <v>35</v>
      </c>
      <c r="B24" s="24" t="s">
        <v>114</v>
      </c>
      <c r="C24" s="26">
        <v>242.37062</v>
      </c>
      <c r="D24" s="26">
        <v>243.8972</v>
      </c>
      <c r="E24" s="26">
        <v>239.70972</v>
      </c>
      <c r="F24" s="26">
        <v>228.48661999999999</v>
      </c>
      <c r="G24" s="26">
        <v>239.17006000000001</v>
      </c>
      <c r="H24" s="25">
        <v>229.23447999999999</v>
      </c>
      <c r="I24" s="26">
        <v>220.84119999999999</v>
      </c>
      <c r="J24" s="26">
        <v>240.23258000000001</v>
      </c>
      <c r="K24" s="25">
        <v>253.99700000000001</v>
      </c>
    </row>
    <row r="25" spans="1:11" s="20" customFormat="1" ht="33.75" customHeight="1">
      <c r="A25" s="28" t="s">
        <v>196</v>
      </c>
      <c r="B25" s="24" t="s">
        <v>114</v>
      </c>
      <c r="C25" s="26">
        <v>255.68610000000001</v>
      </c>
      <c r="D25" s="26">
        <v>259.15388000000002</v>
      </c>
      <c r="E25" s="26">
        <v>255.07002</v>
      </c>
      <c r="F25" s="26">
        <v>256.05779999999999</v>
      </c>
      <c r="G25" s="26">
        <v>257.05477999999999</v>
      </c>
      <c r="H25" s="25">
        <v>254.32153</v>
      </c>
      <c r="I25" s="26">
        <v>241.64702</v>
      </c>
      <c r="J25" s="26">
        <v>258.15364</v>
      </c>
      <c r="K25" s="25">
        <v>282.30200000000002</v>
      </c>
    </row>
    <row r="26" spans="1:11" s="20" customFormat="1" ht="33.75" customHeight="1" thickBot="1">
      <c r="A26" s="29" t="s">
        <v>66</v>
      </c>
      <c r="B26" s="30" t="s">
        <v>114</v>
      </c>
      <c r="C26" s="26">
        <v>285.18738999999999</v>
      </c>
      <c r="D26" s="26">
        <v>279.85613000000001</v>
      </c>
      <c r="E26" s="26">
        <v>274.42039999999997</v>
      </c>
      <c r="F26" s="31">
        <v>273.45663999999999</v>
      </c>
      <c r="G26" s="31">
        <v>275.2971</v>
      </c>
      <c r="H26" s="31">
        <v>264.99982999999997</v>
      </c>
      <c r="I26" s="31">
        <v>245.47683000000001</v>
      </c>
      <c r="J26" s="32">
        <v>247.37604999999999</v>
      </c>
      <c r="K26" s="31">
        <v>256.38400000000001</v>
      </c>
    </row>
    <row r="27" spans="1:11" s="20" customFormat="1" ht="33.75" customHeight="1" thickTop="1">
      <c r="A27" s="629"/>
      <c r="B27" s="630"/>
      <c r="C27" s="630"/>
      <c r="D27" s="630"/>
      <c r="E27" s="630"/>
      <c r="F27" s="630"/>
      <c r="G27" s="630"/>
      <c r="H27" s="630"/>
      <c r="I27" s="630"/>
      <c r="J27" s="630"/>
      <c r="K27" s="630"/>
    </row>
    <row r="28" spans="1:11" s="20" customFormat="1" ht="33.75" customHeight="1">
      <c r="B28" s="33"/>
      <c r="C28" s="33"/>
      <c r="E28" s="33"/>
      <c r="F28" s="33"/>
      <c r="G28" s="33"/>
      <c r="H28" s="33"/>
      <c r="I28" s="33"/>
      <c r="J28" s="33"/>
      <c r="K28" s="33"/>
    </row>
    <row r="29" spans="1:11" s="20" customFormat="1" ht="33.75" customHeight="1">
      <c r="B29" s="33"/>
      <c r="C29" s="33"/>
      <c r="E29" s="33"/>
      <c r="F29" s="33"/>
      <c r="G29" s="33"/>
      <c r="H29" s="33"/>
      <c r="I29" s="33"/>
      <c r="J29" s="33"/>
      <c r="K29" s="33"/>
    </row>
    <row r="30" spans="1:11" s="20" customFormat="1" ht="33.75" customHeight="1">
      <c r="B30" s="33"/>
      <c r="C30" s="33"/>
      <c r="E30" s="33"/>
      <c r="F30" s="33"/>
      <c r="G30" s="33"/>
      <c r="H30" s="33"/>
      <c r="I30" s="33"/>
      <c r="J30" s="33"/>
      <c r="K30" s="33"/>
    </row>
    <row r="31" spans="1:11" s="20" customFormat="1" ht="33.75" customHeight="1">
      <c r="B31" s="33"/>
      <c r="C31" s="33"/>
      <c r="E31" s="33"/>
      <c r="F31" s="33"/>
      <c r="G31" s="33"/>
      <c r="H31" s="33"/>
      <c r="I31" s="33"/>
      <c r="J31" s="33"/>
      <c r="K31" s="33"/>
    </row>
    <row r="32" spans="1:11" s="20" customFormat="1" ht="33.75" customHeight="1">
      <c r="B32" s="33"/>
      <c r="C32" s="33"/>
      <c r="E32" s="33"/>
      <c r="F32" s="33"/>
      <c r="G32" s="33"/>
      <c r="H32" s="33"/>
      <c r="I32" s="33"/>
      <c r="J32" s="33"/>
      <c r="K32" s="33"/>
    </row>
    <row r="33" spans="2:11" s="20" customFormat="1" ht="33.75" customHeight="1">
      <c r="B33" s="33"/>
      <c r="C33" s="33"/>
      <c r="E33" s="33"/>
      <c r="F33" s="33"/>
      <c r="G33" s="33"/>
      <c r="H33" s="33"/>
      <c r="I33" s="33"/>
      <c r="J33" s="33"/>
      <c r="K33" s="33"/>
    </row>
    <row r="34" spans="2:11" s="20" customFormat="1" ht="33.75" customHeight="1">
      <c r="B34" s="33"/>
      <c r="C34" s="33"/>
      <c r="E34" s="33"/>
      <c r="F34" s="33"/>
      <c r="G34" s="33"/>
      <c r="H34" s="33"/>
      <c r="I34" s="33"/>
      <c r="J34" s="33"/>
      <c r="K34" s="33"/>
    </row>
    <row r="35" spans="2:11" s="20" customFormat="1" ht="33.75" customHeight="1">
      <c r="B35" s="33"/>
      <c r="C35" s="33"/>
      <c r="E35" s="33"/>
      <c r="F35" s="33"/>
      <c r="G35" s="33"/>
      <c r="H35" s="33"/>
      <c r="I35" s="33"/>
      <c r="J35" s="33"/>
      <c r="K35" s="33"/>
    </row>
    <row r="36" spans="2:11" s="20" customFormat="1" ht="33.75" customHeight="1">
      <c r="B36" s="33"/>
      <c r="C36" s="33"/>
      <c r="E36" s="33"/>
      <c r="F36" s="33"/>
      <c r="G36" s="33"/>
      <c r="H36" s="33"/>
      <c r="I36" s="33"/>
      <c r="J36" s="33"/>
      <c r="K36" s="33"/>
    </row>
    <row r="37" spans="2:11" s="20" customFormat="1" ht="33.75" customHeight="1">
      <c r="B37" s="33"/>
      <c r="C37" s="33"/>
      <c r="E37" s="33"/>
      <c r="F37" s="33"/>
      <c r="G37" s="33"/>
      <c r="H37" s="33"/>
      <c r="I37" s="33"/>
      <c r="J37" s="33"/>
      <c r="K37" s="33"/>
    </row>
    <row r="38" spans="2:11" s="20" customFormat="1" ht="33.75" customHeight="1">
      <c r="B38" s="33"/>
      <c r="C38" s="33"/>
      <c r="E38" s="33"/>
      <c r="F38" s="33"/>
      <c r="G38" s="33"/>
      <c r="H38" s="33"/>
      <c r="I38" s="33"/>
      <c r="J38" s="33"/>
      <c r="K38" s="33"/>
    </row>
    <row r="39" spans="2:11" s="20" customFormat="1" ht="33.75" customHeight="1">
      <c r="B39" s="33"/>
      <c r="C39" s="33"/>
      <c r="E39" s="33"/>
      <c r="F39" s="33"/>
      <c r="G39" s="33"/>
      <c r="H39" s="33"/>
      <c r="I39" s="33"/>
      <c r="J39" s="33"/>
      <c r="K39" s="33"/>
    </row>
    <row r="40" spans="2:11" s="20" customFormat="1" ht="33.75" customHeight="1">
      <c r="B40" s="33"/>
      <c r="C40" s="33"/>
      <c r="E40" s="33"/>
      <c r="F40" s="33"/>
      <c r="G40" s="33"/>
      <c r="H40" s="33"/>
      <c r="I40" s="33"/>
      <c r="J40" s="33"/>
      <c r="K40" s="33"/>
    </row>
    <row r="41" spans="2:11" s="20" customFormat="1" ht="33.75" customHeight="1">
      <c r="B41" s="33"/>
      <c r="C41" s="33"/>
      <c r="E41" s="33"/>
      <c r="F41" s="33"/>
      <c r="G41" s="33"/>
      <c r="H41" s="33"/>
      <c r="I41" s="33"/>
      <c r="J41" s="33"/>
      <c r="K41" s="33"/>
    </row>
    <row r="42" spans="2:11" s="20" customFormat="1" ht="33.75" customHeight="1">
      <c r="B42" s="33"/>
      <c r="C42" s="33"/>
      <c r="E42" s="33"/>
      <c r="F42" s="33"/>
      <c r="G42" s="33"/>
      <c r="H42" s="33"/>
      <c r="I42" s="33"/>
      <c r="J42" s="33"/>
      <c r="K42" s="33"/>
    </row>
    <row r="43" spans="2:11" s="20" customFormat="1" ht="33.75" customHeight="1">
      <c r="B43" s="33"/>
      <c r="C43" s="33"/>
      <c r="E43" s="33"/>
      <c r="F43" s="33"/>
      <c r="G43" s="33"/>
      <c r="H43" s="33"/>
      <c r="I43" s="33"/>
      <c r="J43" s="33"/>
      <c r="K43" s="33"/>
    </row>
    <row r="44" spans="2:11" s="20" customFormat="1" ht="33.75" customHeight="1">
      <c r="B44" s="33"/>
      <c r="C44" s="33"/>
      <c r="E44" s="33"/>
      <c r="F44" s="33"/>
      <c r="G44" s="33"/>
      <c r="H44" s="33"/>
      <c r="I44" s="33"/>
      <c r="J44" s="33"/>
      <c r="K44" s="33"/>
    </row>
    <row r="45" spans="2:11" s="20" customFormat="1" ht="33.75" customHeight="1">
      <c r="B45" s="33"/>
      <c r="C45" s="33"/>
      <c r="E45" s="33"/>
      <c r="F45" s="33"/>
      <c r="G45" s="33"/>
      <c r="H45" s="33"/>
      <c r="I45" s="33"/>
      <c r="J45" s="33"/>
      <c r="K45" s="33"/>
    </row>
    <row r="46" spans="2:11" s="20" customFormat="1" ht="33.75" customHeight="1">
      <c r="B46" s="33"/>
      <c r="C46" s="33"/>
      <c r="E46" s="33"/>
      <c r="F46" s="33"/>
      <c r="G46" s="33"/>
      <c r="H46" s="33"/>
      <c r="I46" s="33"/>
      <c r="J46" s="33"/>
      <c r="K46" s="33"/>
    </row>
    <row r="47" spans="2:11" s="20" customFormat="1" ht="33.75" customHeight="1">
      <c r="B47" s="33"/>
      <c r="C47" s="33"/>
      <c r="E47" s="33"/>
      <c r="F47" s="33"/>
      <c r="G47" s="33"/>
      <c r="H47" s="33"/>
      <c r="I47" s="33"/>
      <c r="J47" s="33"/>
      <c r="K47" s="33"/>
    </row>
    <row r="48" spans="2:11" s="20" customFormat="1" ht="33.75" customHeight="1">
      <c r="B48" s="33"/>
      <c r="C48" s="33"/>
      <c r="E48" s="33"/>
      <c r="F48" s="33"/>
      <c r="G48" s="33"/>
      <c r="H48" s="33"/>
      <c r="I48" s="33"/>
      <c r="J48" s="33"/>
      <c r="K48" s="33"/>
    </row>
    <row r="49" spans="2:11" s="20" customFormat="1" ht="33.75" customHeight="1">
      <c r="B49" s="33"/>
      <c r="C49" s="33"/>
      <c r="E49" s="33"/>
      <c r="F49" s="33"/>
      <c r="G49" s="33"/>
      <c r="H49" s="33"/>
      <c r="I49" s="33"/>
      <c r="J49" s="33"/>
      <c r="K49" s="33"/>
    </row>
    <row r="50" spans="2:11" s="20" customFormat="1" ht="33.75" customHeight="1">
      <c r="B50" s="33"/>
      <c r="C50" s="33"/>
      <c r="E50" s="33"/>
      <c r="F50" s="33"/>
      <c r="G50" s="33"/>
      <c r="H50" s="33"/>
      <c r="I50" s="33"/>
      <c r="J50" s="33"/>
      <c r="K50" s="33"/>
    </row>
    <row r="51" spans="2:11" s="20" customFormat="1" ht="33.75" customHeight="1">
      <c r="B51" s="33"/>
      <c r="C51" s="33"/>
      <c r="E51" s="33"/>
      <c r="F51" s="33"/>
      <c r="G51" s="33"/>
      <c r="H51" s="33"/>
      <c r="I51" s="33"/>
      <c r="J51" s="33"/>
      <c r="K51" s="33"/>
    </row>
    <row r="52" spans="2:11" s="20" customFormat="1" ht="33.75" customHeight="1">
      <c r="B52" s="33"/>
      <c r="C52" s="33"/>
      <c r="E52" s="33"/>
      <c r="F52" s="33"/>
      <c r="G52" s="33"/>
      <c r="H52" s="33"/>
      <c r="I52" s="33"/>
      <c r="J52" s="33"/>
      <c r="K52" s="33"/>
    </row>
    <row r="53" spans="2:11" s="20" customFormat="1" ht="33.75" customHeight="1">
      <c r="B53" s="33"/>
      <c r="C53" s="33"/>
      <c r="E53" s="33"/>
      <c r="F53" s="33"/>
      <c r="G53" s="33"/>
      <c r="H53" s="33"/>
      <c r="I53" s="33"/>
      <c r="J53" s="33"/>
      <c r="K53" s="33"/>
    </row>
    <row r="54" spans="2:11" s="20" customFormat="1" ht="33.75" customHeight="1">
      <c r="B54" s="33"/>
      <c r="C54" s="33"/>
      <c r="E54" s="33"/>
      <c r="F54" s="33"/>
      <c r="G54" s="33"/>
      <c r="H54" s="33"/>
      <c r="I54" s="33"/>
      <c r="J54" s="33"/>
      <c r="K54" s="33"/>
    </row>
    <row r="55" spans="2:11" s="20" customFormat="1" ht="33.75" customHeight="1">
      <c r="B55" s="33"/>
      <c r="C55" s="33"/>
      <c r="E55" s="33"/>
      <c r="F55" s="33"/>
      <c r="G55" s="33"/>
      <c r="H55" s="33"/>
      <c r="I55" s="33"/>
      <c r="J55" s="33"/>
      <c r="K55" s="33"/>
    </row>
    <row r="56" spans="2:11" s="20" customFormat="1" ht="33.75" customHeight="1">
      <c r="B56" s="33"/>
      <c r="C56" s="33"/>
      <c r="E56" s="33"/>
      <c r="F56" s="33"/>
      <c r="G56" s="33"/>
      <c r="H56" s="33"/>
      <c r="I56" s="33"/>
      <c r="J56" s="33"/>
      <c r="K56" s="33"/>
    </row>
    <row r="57" spans="2:11" s="20" customFormat="1" ht="33.75" customHeight="1">
      <c r="B57" s="33"/>
      <c r="C57" s="33"/>
      <c r="E57" s="33"/>
      <c r="F57" s="33"/>
      <c r="G57" s="33"/>
      <c r="H57" s="33"/>
      <c r="I57" s="33"/>
      <c r="J57" s="33"/>
      <c r="K57" s="33"/>
    </row>
    <row r="58" spans="2:11" s="20" customFormat="1" ht="33.75" customHeight="1">
      <c r="B58" s="33"/>
      <c r="C58" s="33"/>
      <c r="E58" s="33"/>
      <c r="F58" s="33"/>
      <c r="G58" s="33"/>
      <c r="H58" s="33"/>
      <c r="I58" s="33"/>
      <c r="J58" s="33"/>
      <c r="K58" s="33"/>
    </row>
    <row r="59" spans="2:11" s="20" customFormat="1" ht="33.75" customHeight="1">
      <c r="B59" s="33"/>
      <c r="C59" s="33"/>
      <c r="E59" s="33"/>
      <c r="F59" s="33"/>
      <c r="G59" s="33"/>
      <c r="H59" s="33"/>
      <c r="I59" s="33"/>
      <c r="J59" s="33"/>
      <c r="K59" s="33"/>
    </row>
    <row r="60" spans="2:11" s="20" customFormat="1" ht="33.75" customHeight="1">
      <c r="B60" s="33"/>
      <c r="C60" s="33"/>
      <c r="E60" s="33"/>
      <c r="F60" s="33"/>
      <c r="G60" s="33"/>
      <c r="H60" s="33"/>
      <c r="I60" s="33"/>
      <c r="J60" s="33"/>
      <c r="K60" s="33"/>
    </row>
    <row r="61" spans="2:11" s="20" customFormat="1" ht="33.75" customHeight="1">
      <c r="B61" s="33"/>
      <c r="C61" s="33"/>
      <c r="E61" s="33"/>
      <c r="F61" s="33"/>
      <c r="G61" s="33"/>
      <c r="H61" s="33"/>
      <c r="I61" s="33"/>
      <c r="J61" s="33"/>
      <c r="K61" s="33"/>
    </row>
    <row r="62" spans="2:11" s="20" customFormat="1" ht="33.75" customHeight="1">
      <c r="B62" s="33"/>
      <c r="C62" s="33"/>
      <c r="E62" s="33"/>
      <c r="F62" s="33"/>
      <c r="G62" s="33"/>
      <c r="H62" s="33"/>
      <c r="I62" s="33"/>
      <c r="J62" s="33"/>
      <c r="K62" s="33"/>
    </row>
    <row r="63" spans="2:11" s="20" customFormat="1" ht="33.75" customHeight="1">
      <c r="B63" s="33"/>
      <c r="C63" s="33"/>
      <c r="E63" s="33"/>
      <c r="F63" s="33"/>
      <c r="G63" s="33"/>
      <c r="H63" s="33"/>
      <c r="I63" s="33"/>
      <c r="J63" s="33"/>
      <c r="K63" s="33"/>
    </row>
    <row r="64" spans="2:11" s="20" customFormat="1" ht="33.75" customHeight="1">
      <c r="B64" s="33"/>
      <c r="C64" s="33"/>
      <c r="E64" s="33"/>
      <c r="F64" s="33"/>
      <c r="G64" s="33"/>
      <c r="H64" s="33"/>
      <c r="I64" s="33"/>
      <c r="J64" s="33"/>
      <c r="K64" s="33"/>
    </row>
    <row r="65" spans="2:11" s="20" customFormat="1" ht="33.75" customHeight="1">
      <c r="B65" s="33"/>
      <c r="C65" s="33"/>
      <c r="E65" s="33"/>
      <c r="F65" s="33"/>
      <c r="G65" s="33"/>
      <c r="H65" s="33"/>
      <c r="I65" s="33"/>
      <c r="J65" s="33"/>
      <c r="K65" s="33"/>
    </row>
    <row r="66" spans="2:11" s="20" customFormat="1" ht="33.75" customHeight="1">
      <c r="B66" s="33"/>
      <c r="C66" s="33"/>
      <c r="E66" s="33"/>
      <c r="F66" s="33"/>
      <c r="G66" s="33"/>
      <c r="H66" s="33"/>
      <c r="I66" s="33"/>
      <c r="J66" s="33"/>
      <c r="K66" s="33"/>
    </row>
    <row r="67" spans="2:11" s="20" customFormat="1" ht="33.75" customHeight="1">
      <c r="B67" s="33"/>
      <c r="C67" s="33"/>
      <c r="E67" s="33"/>
      <c r="F67" s="33"/>
      <c r="G67" s="33"/>
      <c r="H67" s="33"/>
      <c r="I67" s="33"/>
      <c r="J67" s="33"/>
      <c r="K67" s="33"/>
    </row>
    <row r="68" spans="2:11" s="20" customFormat="1" ht="33.75" customHeight="1">
      <c r="B68" s="33"/>
      <c r="C68" s="33"/>
      <c r="E68" s="33"/>
      <c r="F68" s="33"/>
      <c r="G68" s="33"/>
      <c r="H68" s="33"/>
      <c r="I68" s="33"/>
      <c r="J68" s="33"/>
      <c r="K68" s="33"/>
    </row>
    <row r="69" spans="2:11" s="20" customFormat="1" ht="33.75" customHeight="1">
      <c r="B69" s="33"/>
      <c r="C69" s="33"/>
      <c r="E69" s="33"/>
      <c r="F69" s="33"/>
      <c r="G69" s="33"/>
      <c r="H69" s="33"/>
      <c r="I69" s="33"/>
      <c r="J69" s="33"/>
      <c r="K69" s="33"/>
    </row>
    <row r="70" spans="2:11" s="20" customFormat="1" ht="33.75" customHeight="1">
      <c r="B70" s="33"/>
      <c r="C70" s="33"/>
      <c r="E70" s="33"/>
      <c r="F70" s="33"/>
      <c r="G70" s="33"/>
      <c r="H70" s="33"/>
      <c r="I70" s="33"/>
      <c r="J70" s="33"/>
      <c r="K70" s="33"/>
    </row>
    <row r="71" spans="2:11" s="20" customFormat="1" ht="33.75" customHeight="1">
      <c r="B71" s="33"/>
      <c r="C71" s="33"/>
      <c r="E71" s="33"/>
      <c r="F71" s="33"/>
      <c r="G71" s="33"/>
      <c r="H71" s="33"/>
      <c r="I71" s="33"/>
      <c r="J71" s="33"/>
      <c r="K71" s="33"/>
    </row>
    <row r="72" spans="2:11" s="20" customFormat="1" ht="33.75" customHeight="1">
      <c r="B72" s="33"/>
      <c r="C72" s="33"/>
      <c r="E72" s="33"/>
      <c r="F72" s="33"/>
      <c r="G72" s="33"/>
      <c r="H72" s="33"/>
      <c r="I72" s="33"/>
      <c r="J72" s="33"/>
      <c r="K72" s="33"/>
    </row>
    <row r="73" spans="2:11" s="20" customFormat="1" ht="33.75" customHeight="1">
      <c r="B73" s="33"/>
      <c r="C73" s="33"/>
      <c r="E73" s="33"/>
      <c r="F73" s="33"/>
      <c r="G73" s="33"/>
      <c r="H73" s="33"/>
      <c r="I73" s="33"/>
      <c r="J73" s="33"/>
      <c r="K73" s="33"/>
    </row>
    <row r="74" spans="2:11" s="20" customFormat="1" ht="33.75" customHeight="1">
      <c r="B74" s="33"/>
      <c r="C74" s="33"/>
      <c r="E74" s="33"/>
      <c r="F74" s="33"/>
      <c r="G74" s="33"/>
      <c r="H74" s="33"/>
      <c r="I74" s="33"/>
      <c r="J74" s="33"/>
      <c r="K74" s="33"/>
    </row>
    <row r="75" spans="2:11" s="20" customFormat="1" ht="33.75" customHeight="1">
      <c r="B75" s="33"/>
      <c r="C75" s="33"/>
      <c r="E75" s="33"/>
      <c r="F75" s="33"/>
      <c r="G75" s="33"/>
      <c r="H75" s="33"/>
      <c r="I75" s="33"/>
      <c r="J75" s="33"/>
      <c r="K75" s="33"/>
    </row>
    <row r="76" spans="2:11" s="20" customFormat="1" ht="33.75" customHeight="1">
      <c r="B76" s="33"/>
      <c r="C76" s="33"/>
      <c r="E76" s="33"/>
      <c r="F76" s="33"/>
      <c r="G76" s="33"/>
      <c r="H76" s="33"/>
      <c r="I76" s="33"/>
      <c r="J76" s="33"/>
      <c r="K76" s="33"/>
    </row>
    <row r="77" spans="2:11" s="20" customFormat="1" ht="33.75" customHeight="1">
      <c r="B77" s="33"/>
      <c r="C77" s="33"/>
      <c r="E77" s="33"/>
      <c r="F77" s="33"/>
      <c r="G77" s="33"/>
      <c r="H77" s="33"/>
      <c r="I77" s="33"/>
      <c r="J77" s="33"/>
      <c r="K77" s="33"/>
    </row>
    <row r="78" spans="2:11" s="20" customFormat="1" ht="33.75" customHeight="1">
      <c r="B78" s="33"/>
      <c r="C78" s="33"/>
      <c r="E78" s="33"/>
      <c r="F78" s="33"/>
      <c r="G78" s="33"/>
      <c r="H78" s="33"/>
      <c r="I78" s="33"/>
      <c r="J78" s="33"/>
      <c r="K78" s="33"/>
    </row>
    <row r="79" spans="2:11" s="20" customFormat="1" ht="33.75" customHeight="1">
      <c r="B79" s="33"/>
      <c r="C79" s="33"/>
      <c r="E79" s="33"/>
      <c r="F79" s="33"/>
      <c r="G79" s="33"/>
      <c r="H79" s="33"/>
      <c r="I79" s="33"/>
      <c r="J79" s="33"/>
      <c r="K79" s="33"/>
    </row>
    <row r="80" spans="2:11" s="20" customFormat="1" ht="33.75" customHeight="1">
      <c r="B80" s="33"/>
      <c r="C80" s="33"/>
      <c r="E80" s="33"/>
      <c r="F80" s="33"/>
      <c r="G80" s="33"/>
      <c r="H80" s="33"/>
      <c r="I80" s="33"/>
      <c r="J80" s="33"/>
      <c r="K80" s="33"/>
    </row>
    <row r="81" spans="2:11" s="20" customFormat="1" ht="33.75" customHeight="1">
      <c r="B81" s="33"/>
      <c r="C81" s="33"/>
      <c r="E81" s="33"/>
      <c r="F81" s="33"/>
      <c r="G81" s="33"/>
      <c r="H81" s="33"/>
      <c r="I81" s="33"/>
      <c r="J81" s="33"/>
      <c r="K81" s="33"/>
    </row>
    <row r="82" spans="2:11" s="20" customFormat="1" ht="33.75" customHeight="1">
      <c r="B82" s="33"/>
      <c r="C82" s="33"/>
      <c r="E82" s="33"/>
      <c r="F82" s="33"/>
      <c r="G82" s="33"/>
      <c r="H82" s="33"/>
      <c r="I82" s="33"/>
      <c r="J82" s="33"/>
      <c r="K82" s="33"/>
    </row>
    <row r="83" spans="2:11" s="20" customFormat="1" ht="33.75" customHeight="1">
      <c r="B83" s="33"/>
      <c r="C83" s="33"/>
      <c r="E83" s="33"/>
      <c r="F83" s="33"/>
      <c r="G83" s="33"/>
      <c r="H83" s="33"/>
      <c r="I83" s="33"/>
      <c r="J83" s="33"/>
      <c r="K83" s="33"/>
    </row>
    <row r="84" spans="2:11" s="20" customFormat="1" ht="33.75" customHeight="1">
      <c r="B84" s="33"/>
      <c r="C84" s="33"/>
      <c r="E84" s="33"/>
      <c r="F84" s="33"/>
      <c r="G84" s="33"/>
      <c r="H84" s="33"/>
      <c r="I84" s="33"/>
      <c r="J84" s="33"/>
      <c r="K84" s="33"/>
    </row>
    <row r="85" spans="2:11" s="20" customFormat="1" ht="33.75" customHeight="1">
      <c r="B85" s="33"/>
      <c r="C85" s="33"/>
      <c r="E85" s="33"/>
      <c r="F85" s="33"/>
      <c r="G85" s="33"/>
      <c r="H85" s="33"/>
      <c r="I85" s="33"/>
      <c r="J85" s="33"/>
      <c r="K85" s="33"/>
    </row>
    <row r="86" spans="2:11" s="20" customFormat="1" ht="33.75" customHeight="1">
      <c r="B86" s="33"/>
      <c r="C86" s="33"/>
      <c r="E86" s="33"/>
      <c r="F86" s="33"/>
      <c r="G86" s="33"/>
      <c r="H86" s="33"/>
      <c r="I86" s="33"/>
      <c r="J86" s="33"/>
      <c r="K86" s="33"/>
    </row>
    <row r="87" spans="2:11" s="20" customFormat="1" ht="33.75" customHeight="1">
      <c r="B87" s="33"/>
      <c r="C87" s="33"/>
      <c r="E87" s="33"/>
      <c r="F87" s="33"/>
      <c r="G87" s="33"/>
      <c r="H87" s="33"/>
      <c r="I87" s="33"/>
      <c r="J87" s="33"/>
      <c r="K87" s="33"/>
    </row>
    <row r="88" spans="2:11" s="20" customFormat="1" ht="33.75" customHeight="1">
      <c r="B88" s="33"/>
      <c r="C88" s="33"/>
      <c r="E88" s="33"/>
      <c r="F88" s="33"/>
      <c r="G88" s="33"/>
      <c r="H88" s="33"/>
      <c r="I88" s="33"/>
      <c r="J88" s="33"/>
      <c r="K88" s="33"/>
    </row>
    <row r="89" spans="2:11" s="20" customFormat="1" ht="33.75" customHeight="1">
      <c r="B89" s="33"/>
      <c r="C89" s="33"/>
      <c r="E89" s="33"/>
      <c r="F89" s="33"/>
      <c r="G89" s="33"/>
      <c r="H89" s="33"/>
      <c r="I89" s="33"/>
      <c r="J89" s="33"/>
      <c r="K89" s="33"/>
    </row>
    <row r="90" spans="2:11" s="20" customFormat="1" ht="33.75" customHeight="1">
      <c r="B90" s="33"/>
      <c r="C90" s="33"/>
      <c r="E90" s="33"/>
      <c r="F90" s="33"/>
      <c r="G90" s="33"/>
      <c r="H90" s="33"/>
      <c r="I90" s="33"/>
      <c r="J90" s="33"/>
      <c r="K90" s="33"/>
    </row>
    <row r="91" spans="2:11" s="20" customFormat="1" ht="33.75" customHeight="1">
      <c r="B91" s="33"/>
      <c r="C91" s="33"/>
      <c r="E91" s="33"/>
      <c r="F91" s="33"/>
      <c r="G91" s="33"/>
      <c r="H91" s="33"/>
      <c r="I91" s="33"/>
      <c r="J91" s="33"/>
      <c r="K91" s="33"/>
    </row>
    <row r="92" spans="2:11" s="20" customFormat="1" ht="33.75" customHeight="1">
      <c r="B92" s="33"/>
      <c r="C92" s="33"/>
      <c r="E92" s="33"/>
      <c r="F92" s="33"/>
      <c r="G92" s="33"/>
      <c r="H92" s="33"/>
      <c r="I92" s="33"/>
      <c r="J92" s="33"/>
      <c r="K92" s="33"/>
    </row>
    <row r="93" spans="2:11" s="20" customFormat="1" ht="33.75" customHeight="1">
      <c r="B93" s="33"/>
      <c r="C93" s="33"/>
      <c r="E93" s="33"/>
      <c r="F93" s="33"/>
      <c r="G93" s="33"/>
      <c r="H93" s="33"/>
      <c r="I93" s="33"/>
      <c r="J93" s="33"/>
      <c r="K93" s="33"/>
    </row>
    <row r="94" spans="2:11" s="20" customFormat="1" ht="33.75" customHeight="1">
      <c r="B94" s="33"/>
      <c r="C94" s="33"/>
      <c r="E94" s="33"/>
      <c r="F94" s="33"/>
      <c r="G94" s="33"/>
      <c r="H94" s="33"/>
      <c r="I94" s="33"/>
      <c r="J94" s="33"/>
      <c r="K94" s="33"/>
    </row>
    <row r="95" spans="2:11" s="20" customFormat="1" ht="33.75" customHeight="1">
      <c r="B95" s="33"/>
      <c r="C95" s="33"/>
      <c r="E95" s="33"/>
      <c r="F95" s="33"/>
      <c r="G95" s="33"/>
      <c r="H95" s="33"/>
      <c r="I95" s="33"/>
      <c r="J95" s="33"/>
      <c r="K95" s="33"/>
    </row>
    <row r="96" spans="2:11" s="20" customFormat="1" ht="33.75" customHeight="1">
      <c r="B96" s="33"/>
      <c r="C96" s="33"/>
      <c r="E96" s="33"/>
      <c r="F96" s="33"/>
      <c r="G96" s="33"/>
      <c r="H96" s="33"/>
      <c r="I96" s="33"/>
      <c r="J96" s="33"/>
      <c r="K96" s="33"/>
    </row>
    <row r="97" spans="2:11" s="20" customFormat="1" ht="33.75" customHeight="1">
      <c r="B97" s="33"/>
      <c r="C97" s="33"/>
      <c r="E97" s="33"/>
      <c r="F97" s="33"/>
      <c r="G97" s="33"/>
      <c r="H97" s="33"/>
      <c r="I97" s="33"/>
      <c r="J97" s="33"/>
      <c r="K97" s="33"/>
    </row>
    <row r="98" spans="2:11" s="20" customFormat="1" ht="33.75" customHeight="1">
      <c r="B98" s="33"/>
      <c r="C98" s="33"/>
      <c r="E98" s="33"/>
      <c r="F98" s="33"/>
      <c r="G98" s="33"/>
      <c r="H98" s="33"/>
      <c r="I98" s="33"/>
      <c r="J98" s="33"/>
      <c r="K98" s="33"/>
    </row>
    <row r="99" spans="2:11" s="20" customFormat="1" ht="33.75" customHeight="1">
      <c r="B99" s="33"/>
      <c r="C99" s="33"/>
      <c r="E99" s="33"/>
      <c r="F99" s="33"/>
      <c r="G99" s="33"/>
      <c r="H99" s="33"/>
      <c r="I99" s="33"/>
      <c r="J99" s="33"/>
      <c r="K99" s="33"/>
    </row>
    <row r="100" spans="2:11" s="20" customFormat="1" ht="33.75" customHeight="1">
      <c r="B100" s="33"/>
      <c r="C100" s="33"/>
      <c r="E100" s="33"/>
      <c r="F100" s="33"/>
      <c r="G100" s="33"/>
      <c r="H100" s="33"/>
      <c r="I100" s="33"/>
      <c r="J100" s="33"/>
      <c r="K100" s="33"/>
    </row>
    <row r="101" spans="2:11" s="20" customFormat="1" ht="33.75" customHeight="1">
      <c r="B101" s="33"/>
      <c r="C101" s="33"/>
      <c r="E101" s="33"/>
      <c r="F101" s="33"/>
      <c r="G101" s="33"/>
      <c r="H101" s="33"/>
      <c r="I101" s="33"/>
      <c r="J101" s="33"/>
      <c r="K101" s="33"/>
    </row>
    <row r="102" spans="2:11" s="20" customFormat="1" ht="33.75" customHeight="1">
      <c r="B102" s="33"/>
      <c r="C102" s="33"/>
      <c r="E102" s="33"/>
      <c r="F102" s="33"/>
      <c r="G102" s="33"/>
      <c r="H102" s="33"/>
      <c r="I102" s="33"/>
      <c r="J102" s="33"/>
      <c r="K102" s="33"/>
    </row>
    <row r="103" spans="2:11" s="20" customFormat="1" ht="33.75" customHeight="1">
      <c r="B103" s="33"/>
      <c r="C103" s="33"/>
      <c r="E103" s="33"/>
      <c r="F103" s="33"/>
      <c r="G103" s="33"/>
      <c r="H103" s="33"/>
      <c r="I103" s="33"/>
      <c r="J103" s="33"/>
      <c r="K103" s="33"/>
    </row>
    <row r="104" spans="2:11" s="20" customFormat="1" ht="33.75" customHeight="1">
      <c r="B104" s="33"/>
      <c r="C104" s="33"/>
      <c r="E104" s="33"/>
      <c r="F104" s="33"/>
      <c r="G104" s="33"/>
      <c r="H104" s="33"/>
      <c r="I104" s="33"/>
      <c r="J104" s="33"/>
      <c r="K104" s="33"/>
    </row>
    <row r="105" spans="2:11" s="20" customFormat="1" ht="33.75" customHeight="1">
      <c r="B105" s="33"/>
      <c r="C105" s="33"/>
      <c r="E105" s="33"/>
      <c r="F105" s="33"/>
      <c r="G105" s="33"/>
      <c r="H105" s="33"/>
      <c r="I105" s="33"/>
      <c r="J105" s="33"/>
      <c r="K105" s="33"/>
    </row>
    <row r="106" spans="2:11" s="20" customFormat="1" ht="33.75" customHeight="1">
      <c r="B106" s="33"/>
      <c r="C106" s="33"/>
      <c r="E106" s="33"/>
      <c r="F106" s="33"/>
      <c r="G106" s="33"/>
      <c r="H106" s="33"/>
      <c r="I106" s="33"/>
      <c r="J106" s="33"/>
      <c r="K106" s="33"/>
    </row>
    <row r="107" spans="2:11" s="20" customFormat="1" ht="33.75" customHeight="1">
      <c r="B107" s="33"/>
      <c r="C107" s="33"/>
      <c r="E107" s="33"/>
      <c r="F107" s="33"/>
      <c r="G107" s="33"/>
      <c r="H107" s="33"/>
      <c r="I107" s="33"/>
      <c r="J107" s="33"/>
      <c r="K107" s="33"/>
    </row>
    <row r="108" spans="2:11" s="20" customFormat="1" ht="33.75" customHeight="1">
      <c r="B108" s="33"/>
      <c r="C108" s="33"/>
      <c r="E108" s="33"/>
      <c r="F108" s="33"/>
      <c r="G108" s="33"/>
      <c r="H108" s="33"/>
      <c r="I108" s="33"/>
      <c r="J108" s="33"/>
      <c r="K108" s="33"/>
    </row>
    <row r="109" spans="2:11" s="20" customFormat="1" ht="33.75" customHeight="1">
      <c r="B109" s="33"/>
      <c r="C109" s="33"/>
      <c r="E109" s="33"/>
      <c r="F109" s="33"/>
      <c r="G109" s="33"/>
      <c r="H109" s="33"/>
      <c r="I109" s="33"/>
      <c r="J109" s="33"/>
      <c r="K109" s="33"/>
    </row>
    <row r="110" spans="2:11" s="20" customFormat="1" ht="33.75" customHeight="1">
      <c r="B110" s="33"/>
      <c r="C110" s="33"/>
      <c r="E110" s="33"/>
      <c r="F110" s="33"/>
      <c r="G110" s="33"/>
      <c r="H110" s="33"/>
      <c r="I110" s="33"/>
      <c r="J110" s="33"/>
      <c r="K110" s="33"/>
    </row>
    <row r="111" spans="2:11" s="20" customFormat="1" ht="33.75" customHeight="1">
      <c r="B111" s="33"/>
      <c r="C111" s="33"/>
      <c r="E111" s="33"/>
      <c r="F111" s="33"/>
      <c r="G111" s="33"/>
      <c r="H111" s="33"/>
      <c r="I111" s="33"/>
      <c r="J111" s="33"/>
      <c r="K111" s="33"/>
    </row>
    <row r="112" spans="2:11" s="20" customFormat="1" ht="33.75" customHeight="1">
      <c r="B112" s="33"/>
      <c r="C112" s="33"/>
      <c r="E112" s="33"/>
      <c r="F112" s="33"/>
      <c r="G112" s="33"/>
      <c r="H112" s="33"/>
      <c r="I112" s="33"/>
      <c r="J112" s="33"/>
      <c r="K112" s="33"/>
    </row>
    <row r="113" spans="2:11" s="20" customFormat="1" ht="33.75" customHeight="1">
      <c r="B113" s="33"/>
      <c r="C113" s="33"/>
      <c r="E113" s="33"/>
      <c r="F113" s="33"/>
      <c r="G113" s="33"/>
      <c r="H113" s="33"/>
      <c r="I113" s="33"/>
      <c r="J113" s="33"/>
      <c r="K113" s="33"/>
    </row>
    <row r="114" spans="2:11" s="20" customFormat="1" ht="33.75" customHeight="1">
      <c r="B114" s="33"/>
      <c r="C114" s="33"/>
      <c r="E114" s="33"/>
      <c r="F114" s="33"/>
      <c r="G114" s="33"/>
      <c r="H114" s="33"/>
      <c r="I114" s="33"/>
      <c r="J114" s="33"/>
      <c r="K114" s="33"/>
    </row>
    <row r="115" spans="2:11" s="20" customFormat="1" ht="33.75" customHeight="1">
      <c r="B115" s="33"/>
      <c r="C115" s="33"/>
      <c r="E115" s="33"/>
      <c r="F115" s="33"/>
      <c r="G115" s="33"/>
      <c r="H115" s="33"/>
      <c r="I115" s="33"/>
      <c r="J115" s="33"/>
      <c r="K115" s="33"/>
    </row>
    <row r="116" spans="2:11" s="20" customFormat="1" ht="33.75" customHeight="1">
      <c r="B116" s="33"/>
      <c r="C116" s="33"/>
      <c r="E116" s="33"/>
      <c r="F116" s="33"/>
      <c r="G116" s="33"/>
      <c r="H116" s="33"/>
      <c r="I116" s="33"/>
      <c r="J116" s="33"/>
      <c r="K116" s="33"/>
    </row>
    <row r="117" spans="2:11" s="20" customFormat="1" ht="33.75" customHeight="1">
      <c r="B117" s="33"/>
      <c r="C117" s="33"/>
      <c r="E117" s="33"/>
      <c r="F117" s="33"/>
      <c r="G117" s="33"/>
      <c r="H117" s="33"/>
      <c r="I117" s="33"/>
      <c r="J117" s="33"/>
      <c r="K117" s="33"/>
    </row>
    <row r="118" spans="2:11" s="20" customFormat="1" ht="33.75" customHeight="1">
      <c r="B118" s="33"/>
      <c r="C118" s="33"/>
      <c r="E118" s="33"/>
      <c r="F118" s="33"/>
      <c r="G118" s="33"/>
      <c r="H118" s="33"/>
      <c r="I118" s="33"/>
      <c r="J118" s="33"/>
      <c r="K118" s="33"/>
    </row>
    <row r="119" spans="2:11" s="20" customFormat="1" ht="33.75" customHeight="1">
      <c r="B119" s="33"/>
      <c r="C119" s="33"/>
      <c r="E119" s="33"/>
      <c r="F119" s="33"/>
      <c r="G119" s="33"/>
      <c r="H119" s="33"/>
      <c r="I119" s="33"/>
      <c r="J119" s="33"/>
      <c r="K119" s="33"/>
    </row>
    <row r="120" spans="2:11" s="20" customFormat="1" ht="33.75" customHeight="1">
      <c r="B120" s="33"/>
      <c r="C120" s="33"/>
      <c r="E120" s="33"/>
      <c r="F120" s="33"/>
      <c r="G120" s="33"/>
      <c r="H120" s="33"/>
      <c r="I120" s="33"/>
      <c r="J120" s="33"/>
      <c r="K120" s="33"/>
    </row>
    <row r="121" spans="2:11" s="20" customFormat="1" ht="33.75" customHeight="1">
      <c r="B121" s="33"/>
      <c r="C121" s="33"/>
      <c r="E121" s="33"/>
      <c r="F121" s="33"/>
      <c r="G121" s="33"/>
      <c r="H121" s="33"/>
      <c r="I121" s="33"/>
      <c r="J121" s="33"/>
      <c r="K121" s="33"/>
    </row>
    <row r="122" spans="2:11" s="20" customFormat="1" ht="33.75" customHeight="1">
      <c r="B122" s="33"/>
      <c r="C122" s="33"/>
      <c r="E122" s="33"/>
      <c r="F122" s="33"/>
      <c r="G122" s="33"/>
      <c r="H122" s="33"/>
      <c r="I122" s="33"/>
      <c r="J122" s="33"/>
      <c r="K122" s="33"/>
    </row>
    <row r="123" spans="2:11" s="20" customFormat="1" ht="33.75" customHeight="1">
      <c r="B123" s="33"/>
      <c r="C123" s="33"/>
      <c r="E123" s="33"/>
      <c r="F123" s="33"/>
      <c r="G123" s="33"/>
      <c r="H123" s="33"/>
      <c r="I123" s="33"/>
      <c r="J123" s="33"/>
      <c r="K123" s="33"/>
    </row>
    <row r="124" spans="2:11" s="20" customFormat="1" ht="33.75" customHeight="1">
      <c r="B124" s="33"/>
      <c r="C124" s="33"/>
      <c r="E124" s="33"/>
      <c r="F124" s="33"/>
      <c r="G124" s="33"/>
      <c r="H124" s="33"/>
      <c r="I124" s="33"/>
      <c r="J124" s="33"/>
      <c r="K124" s="33"/>
    </row>
    <row r="125" spans="2:11" s="20" customFormat="1" ht="33.75" customHeight="1">
      <c r="B125" s="33"/>
      <c r="C125" s="33"/>
      <c r="E125" s="33"/>
      <c r="F125" s="33"/>
      <c r="G125" s="33"/>
      <c r="H125" s="33"/>
      <c r="I125" s="33"/>
      <c r="J125" s="33"/>
      <c r="K125" s="33"/>
    </row>
    <row r="126" spans="2:11" s="20" customFormat="1" ht="33.75" customHeight="1">
      <c r="B126" s="33"/>
      <c r="C126" s="33"/>
      <c r="E126" s="33"/>
      <c r="F126" s="33"/>
      <c r="G126" s="33"/>
      <c r="H126" s="33"/>
      <c r="I126" s="33"/>
      <c r="J126" s="33"/>
      <c r="K126" s="33"/>
    </row>
    <row r="127" spans="2:11" s="20" customFormat="1" ht="33.75" customHeight="1">
      <c r="B127" s="33"/>
      <c r="C127" s="33"/>
      <c r="E127" s="33"/>
      <c r="F127" s="33"/>
      <c r="G127" s="33"/>
      <c r="H127" s="33"/>
      <c r="I127" s="33"/>
      <c r="J127" s="33"/>
      <c r="K127" s="33"/>
    </row>
    <row r="128" spans="2:11" s="20" customFormat="1" ht="33.75" customHeight="1">
      <c r="B128" s="33"/>
      <c r="C128" s="33"/>
      <c r="E128" s="33"/>
      <c r="F128" s="33"/>
      <c r="G128" s="33"/>
      <c r="H128" s="33"/>
      <c r="I128" s="33"/>
      <c r="J128" s="33"/>
      <c r="K128" s="33"/>
    </row>
    <row r="129" spans="2:11" s="20" customFormat="1" ht="33.75" customHeight="1">
      <c r="B129" s="33"/>
      <c r="C129" s="33"/>
      <c r="E129" s="33"/>
      <c r="F129" s="33"/>
      <c r="G129" s="33"/>
      <c r="H129" s="33"/>
      <c r="I129" s="33"/>
      <c r="J129" s="33"/>
      <c r="K129" s="33"/>
    </row>
    <row r="130" spans="2:11" s="20" customFormat="1" ht="33.75" customHeight="1">
      <c r="B130" s="33"/>
      <c r="C130" s="33"/>
      <c r="E130" s="33"/>
      <c r="F130" s="33"/>
      <c r="G130" s="33"/>
      <c r="H130" s="33"/>
      <c r="I130" s="33"/>
      <c r="J130" s="33"/>
      <c r="K130" s="33"/>
    </row>
    <row r="131" spans="2:11" s="20" customFormat="1" ht="33.75" customHeight="1">
      <c r="B131" s="33"/>
      <c r="C131" s="33"/>
      <c r="E131" s="33"/>
      <c r="F131" s="33"/>
      <c r="G131" s="33"/>
      <c r="H131" s="33"/>
      <c r="I131" s="33"/>
      <c r="J131" s="33"/>
      <c r="K131" s="33"/>
    </row>
    <row r="132" spans="2:11" s="20" customFormat="1" ht="33.75" customHeight="1">
      <c r="B132" s="33"/>
      <c r="C132" s="33"/>
      <c r="E132" s="33"/>
      <c r="F132" s="33"/>
      <c r="G132" s="33"/>
      <c r="H132" s="33"/>
      <c r="I132" s="33"/>
      <c r="J132" s="33"/>
      <c r="K132" s="33"/>
    </row>
    <row r="133" spans="2:11" s="20" customFormat="1" ht="33.75" customHeight="1">
      <c r="B133" s="33"/>
      <c r="C133" s="33"/>
      <c r="E133" s="33"/>
      <c r="F133" s="33"/>
      <c r="G133" s="33"/>
      <c r="H133" s="33"/>
      <c r="I133" s="33"/>
      <c r="J133" s="33"/>
      <c r="K133" s="33"/>
    </row>
    <row r="134" spans="2:11" s="20" customFormat="1" ht="33.75" customHeight="1">
      <c r="B134" s="33"/>
      <c r="C134" s="33"/>
      <c r="E134" s="33"/>
      <c r="F134" s="33"/>
      <c r="G134" s="33"/>
      <c r="H134" s="33"/>
      <c r="I134" s="33"/>
      <c r="J134" s="33"/>
      <c r="K134" s="33"/>
    </row>
    <row r="135" spans="2:11" s="20" customFormat="1" ht="33.75" customHeight="1">
      <c r="B135" s="33"/>
      <c r="C135" s="33"/>
      <c r="E135" s="33"/>
      <c r="F135" s="33"/>
      <c r="G135" s="33"/>
      <c r="H135" s="33"/>
      <c r="I135" s="33"/>
      <c r="J135" s="33"/>
      <c r="K135" s="33"/>
    </row>
    <row r="136" spans="2:11" s="20" customFormat="1" ht="33.75" customHeight="1">
      <c r="B136" s="33"/>
      <c r="C136" s="33"/>
      <c r="E136" s="33"/>
      <c r="F136" s="33"/>
      <c r="G136" s="33"/>
      <c r="H136" s="33"/>
      <c r="I136" s="33"/>
      <c r="J136" s="33"/>
      <c r="K136" s="33"/>
    </row>
    <row r="137" spans="2:11" s="20" customFormat="1" ht="33.75" customHeight="1">
      <c r="B137" s="33"/>
      <c r="C137" s="33"/>
      <c r="E137" s="33"/>
      <c r="F137" s="33"/>
      <c r="G137" s="33"/>
      <c r="H137" s="33"/>
      <c r="I137" s="33"/>
      <c r="J137" s="33"/>
      <c r="K137" s="33"/>
    </row>
    <row r="138" spans="2:11" s="20" customFormat="1" ht="33.75" customHeight="1">
      <c r="B138" s="33"/>
      <c r="C138" s="33"/>
      <c r="E138" s="33"/>
      <c r="F138" s="33"/>
      <c r="G138" s="33"/>
      <c r="H138" s="33"/>
      <c r="I138" s="33"/>
      <c r="J138" s="33"/>
      <c r="K138" s="33"/>
    </row>
    <row r="139" spans="2:11" s="20" customFormat="1" ht="33.75" customHeight="1">
      <c r="B139" s="33"/>
      <c r="C139" s="33"/>
      <c r="E139" s="33"/>
      <c r="F139" s="33"/>
      <c r="G139" s="33"/>
      <c r="H139" s="33"/>
      <c r="I139" s="33"/>
      <c r="J139" s="33"/>
      <c r="K139" s="33"/>
    </row>
    <row r="140" spans="2:11" s="20" customFormat="1" ht="33.75" customHeight="1">
      <c r="B140" s="33"/>
      <c r="C140" s="33"/>
      <c r="E140" s="33"/>
      <c r="F140" s="33"/>
      <c r="G140" s="33"/>
      <c r="H140" s="33"/>
      <c r="I140" s="33"/>
      <c r="J140" s="33"/>
      <c r="K140" s="33"/>
    </row>
    <row r="141" spans="2:11" s="20" customFormat="1" ht="33.75" customHeight="1">
      <c r="B141" s="33"/>
      <c r="C141" s="33"/>
      <c r="E141" s="33"/>
      <c r="F141" s="33"/>
      <c r="G141" s="33"/>
      <c r="H141" s="33"/>
      <c r="I141" s="33"/>
      <c r="J141" s="33"/>
      <c r="K141" s="33"/>
    </row>
    <row r="142" spans="2:11" s="20" customFormat="1" ht="33.75" customHeight="1">
      <c r="B142" s="33"/>
      <c r="C142" s="33"/>
      <c r="E142" s="33"/>
      <c r="F142" s="33"/>
      <c r="G142" s="33"/>
      <c r="H142" s="33"/>
      <c r="I142" s="33"/>
      <c r="J142" s="33"/>
      <c r="K142" s="33"/>
    </row>
    <row r="143" spans="2:11" s="20" customFormat="1" ht="33.75" customHeight="1">
      <c r="B143" s="33"/>
      <c r="C143" s="33"/>
      <c r="E143" s="33"/>
      <c r="F143" s="33"/>
      <c r="G143" s="33"/>
      <c r="H143" s="33"/>
      <c r="I143" s="33"/>
      <c r="J143" s="33"/>
      <c r="K143" s="33"/>
    </row>
    <row r="144" spans="2:11" s="20" customFormat="1" ht="33.75" customHeight="1">
      <c r="B144" s="33"/>
      <c r="C144" s="33"/>
      <c r="E144" s="33"/>
      <c r="F144" s="33"/>
      <c r="G144" s="33"/>
      <c r="H144" s="33"/>
      <c r="I144" s="33"/>
      <c r="J144" s="33"/>
      <c r="K144" s="33"/>
    </row>
    <row r="145" spans="1:11" s="20" customFormat="1" ht="33.75" customHeight="1">
      <c r="B145" s="33"/>
      <c r="C145" s="33"/>
      <c r="E145" s="33"/>
      <c r="F145" s="33"/>
      <c r="G145" s="33"/>
      <c r="H145" s="33"/>
      <c r="I145" s="33"/>
      <c r="J145" s="33"/>
      <c r="K145" s="33"/>
    </row>
    <row r="146" spans="1:11" ht="33.75" customHeight="1">
      <c r="A146" s="20"/>
      <c r="B146" s="33"/>
      <c r="C146" s="33"/>
      <c r="D146" s="20"/>
      <c r="E146" s="33"/>
      <c r="F146" s="33"/>
      <c r="G146" s="33"/>
      <c r="H146" s="33"/>
      <c r="I146" s="33"/>
      <c r="J146" s="33"/>
      <c r="K146" s="33"/>
    </row>
    <row r="147" spans="1:11" ht="33.75" customHeight="1">
      <c r="A147" s="20"/>
      <c r="B147" s="33"/>
      <c r="C147" s="33"/>
      <c r="D147" s="20"/>
      <c r="E147" s="33"/>
      <c r="F147" s="33"/>
      <c r="G147" s="33"/>
      <c r="H147" s="33"/>
      <c r="I147" s="33"/>
      <c r="J147" s="33"/>
      <c r="K147" s="33"/>
    </row>
  </sheetData>
  <mergeCells count="9">
    <mergeCell ref="A7:K7"/>
    <mergeCell ref="A1:K2"/>
    <mergeCell ref="A27:K27"/>
    <mergeCell ref="A23:K23"/>
    <mergeCell ref="A19:K19"/>
    <mergeCell ref="A12:K12"/>
    <mergeCell ref="A10:K10"/>
    <mergeCell ref="A4:K4"/>
    <mergeCell ref="A17:K17"/>
  </mergeCells>
  <pageMargins left="0" right="0" top="0" bottom="0" header="0" footer="0"/>
  <pageSetup paperSize="9" scale="65" orientation="portrait" r:id="rId1"/>
  <rowBreaks count="1" manualBreakCount="1">
    <brk id="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Z57"/>
  <sheetViews>
    <sheetView view="pageBreakPreview" topLeftCell="C22" zoomScale="70" zoomScaleNormal="70" zoomScaleSheetLayoutView="70" workbookViewId="0">
      <selection activeCell="M4" sqref="M1:P1048576"/>
    </sheetView>
  </sheetViews>
  <sheetFormatPr defaultRowHeight="35.25" customHeight="1"/>
  <cols>
    <col min="1" max="1" width="62.85546875" style="41" customWidth="1"/>
    <col min="2" max="2" width="25.140625" style="41" customWidth="1"/>
    <col min="3" max="3" width="14.5703125" style="569" customWidth="1"/>
    <col min="4" max="4" width="21.42578125" style="569" customWidth="1"/>
    <col min="5" max="5" width="14.5703125" style="491" customWidth="1"/>
    <col min="6" max="6" width="21.42578125" style="491" customWidth="1"/>
    <col min="7" max="7" width="14.5703125" style="41" customWidth="1"/>
    <col min="8" max="8" width="21.42578125" style="41" customWidth="1"/>
    <col min="9" max="9" width="13" style="41" customWidth="1"/>
    <col min="10" max="10" width="17.85546875" style="62" customWidth="1"/>
    <col min="11" max="11" width="13" style="62" customWidth="1"/>
    <col min="12" max="12" width="17" style="41" customWidth="1"/>
    <col min="13" max="13" width="13" style="41" hidden="1" customWidth="1"/>
    <col min="14" max="14" width="15.7109375" style="41" hidden="1" customWidth="1"/>
    <col min="15" max="15" width="13" style="41" hidden="1" customWidth="1"/>
    <col min="16" max="16" width="16.85546875" style="64" hidden="1" customWidth="1"/>
    <col min="17" max="17" width="13" style="64" hidden="1" customWidth="1"/>
    <col min="18" max="18" width="17.85546875" style="65" hidden="1" customWidth="1"/>
    <col min="19" max="19" width="13" style="65" hidden="1" customWidth="1"/>
    <col min="20" max="20" width="17.85546875" style="66" hidden="1" customWidth="1"/>
    <col min="21" max="21" width="13" style="66" hidden="1" customWidth="1"/>
    <col min="22" max="22" width="17.85546875" style="67" hidden="1" customWidth="1"/>
    <col min="23" max="23" width="13" style="67" hidden="1" customWidth="1"/>
    <col min="24" max="24" width="17.85546875" style="62" hidden="1" customWidth="1"/>
    <col min="25" max="25" width="13" style="62" hidden="1" customWidth="1"/>
    <col min="26" max="26" width="17.85546875" style="63" hidden="1" customWidth="1"/>
    <col min="27" max="16384" width="9.140625" style="41"/>
  </cols>
  <sheetData>
    <row r="1" spans="1:26" s="40" customFormat="1" ht="93.75" customHeight="1">
      <c r="A1" s="651" t="s">
        <v>381</v>
      </c>
      <c r="B1" s="652"/>
      <c r="C1" s="652"/>
      <c r="D1" s="652"/>
      <c r="E1" s="652"/>
      <c r="F1" s="652"/>
      <c r="G1" s="652"/>
      <c r="H1" s="652"/>
      <c r="I1" s="652"/>
      <c r="J1" s="652"/>
      <c r="K1" s="652"/>
      <c r="L1" s="652"/>
      <c r="M1" s="652"/>
      <c r="N1" s="652"/>
      <c r="O1" s="652"/>
      <c r="P1" s="652"/>
      <c r="Q1" s="652"/>
      <c r="R1" s="652"/>
      <c r="S1" s="652"/>
      <c r="T1" s="652"/>
      <c r="U1" s="652"/>
      <c r="V1" s="652"/>
      <c r="W1" s="652"/>
      <c r="X1" s="652"/>
      <c r="Y1" s="652"/>
      <c r="Z1" s="652"/>
    </row>
    <row r="2" spans="1:26" ht="35.25" customHeight="1">
      <c r="A2" s="658"/>
      <c r="B2" s="659"/>
      <c r="C2" s="643" t="s">
        <v>389</v>
      </c>
      <c r="D2" s="644"/>
      <c r="E2" s="666" t="s">
        <v>347</v>
      </c>
      <c r="F2" s="667"/>
      <c r="G2" s="649" t="s">
        <v>301</v>
      </c>
      <c r="H2" s="650"/>
      <c r="I2" s="662" t="s">
        <v>252</v>
      </c>
      <c r="J2" s="663"/>
      <c r="K2" s="643" t="s">
        <v>251</v>
      </c>
      <c r="L2" s="644"/>
      <c r="M2" s="641" t="s">
        <v>250</v>
      </c>
      <c r="N2" s="642"/>
      <c r="O2" s="639" t="s">
        <v>249</v>
      </c>
      <c r="P2" s="640"/>
      <c r="Q2" s="637" t="s">
        <v>248</v>
      </c>
      <c r="R2" s="638"/>
      <c r="S2" s="635" t="s">
        <v>247</v>
      </c>
      <c r="T2" s="636"/>
      <c r="U2" s="664" t="s">
        <v>246</v>
      </c>
      <c r="V2" s="665"/>
      <c r="W2" s="662" t="s">
        <v>245</v>
      </c>
      <c r="X2" s="663"/>
      <c r="Y2" s="660" t="s">
        <v>244</v>
      </c>
      <c r="Z2" s="661"/>
    </row>
    <row r="3" spans="1:26" ht="35.25" customHeight="1">
      <c r="A3" s="653" t="s">
        <v>43</v>
      </c>
      <c r="B3" s="654"/>
      <c r="C3" s="654"/>
      <c r="D3" s="654"/>
      <c r="E3" s="654"/>
      <c r="F3" s="654"/>
      <c r="G3" s="654"/>
      <c r="H3" s="654"/>
      <c r="I3" s="654"/>
      <c r="J3" s="654"/>
      <c r="K3" s="654"/>
      <c r="L3" s="654"/>
      <c r="M3" s="654"/>
      <c r="N3" s="654"/>
      <c r="O3" s="654"/>
      <c r="P3" s="654"/>
      <c r="Q3" s="654"/>
      <c r="R3" s="654"/>
      <c r="S3" s="654"/>
      <c r="T3" s="654"/>
      <c r="U3" s="654"/>
      <c r="V3" s="654"/>
      <c r="W3" s="654"/>
      <c r="X3" s="654"/>
      <c r="Y3" s="654"/>
      <c r="Z3" s="655"/>
    </row>
    <row r="4" spans="1:26" ht="35.25" customHeight="1">
      <c r="A4" s="42" t="s">
        <v>44</v>
      </c>
      <c r="B4" s="204" t="s">
        <v>45</v>
      </c>
      <c r="C4" s="561" t="s">
        <v>45</v>
      </c>
      <c r="D4" s="561" t="s">
        <v>46</v>
      </c>
      <c r="E4" s="483" t="s">
        <v>45</v>
      </c>
      <c r="F4" s="483" t="s">
        <v>46</v>
      </c>
      <c r="G4" s="291" t="s">
        <v>45</v>
      </c>
      <c r="H4" s="291" t="s">
        <v>46</v>
      </c>
      <c r="I4" s="206" t="s">
        <v>45</v>
      </c>
      <c r="J4" s="206" t="s">
        <v>46</v>
      </c>
      <c r="K4" s="192" t="s">
        <v>45</v>
      </c>
      <c r="L4" s="192" t="s">
        <v>166</v>
      </c>
      <c r="M4" s="134" t="s">
        <v>45</v>
      </c>
      <c r="N4" s="134" t="s">
        <v>166</v>
      </c>
      <c r="O4" s="44" t="s">
        <v>45</v>
      </c>
      <c r="P4" s="44" t="s">
        <v>166</v>
      </c>
      <c r="Q4" s="45" t="s">
        <v>45</v>
      </c>
      <c r="R4" s="45" t="s">
        <v>46</v>
      </c>
      <c r="S4" s="46" t="s">
        <v>45</v>
      </c>
      <c r="T4" s="46" t="s">
        <v>46</v>
      </c>
      <c r="U4" s="47" t="s">
        <v>45</v>
      </c>
      <c r="V4" s="47" t="s">
        <v>46</v>
      </c>
      <c r="W4" s="48" t="s">
        <v>45</v>
      </c>
      <c r="X4" s="48" t="s">
        <v>46</v>
      </c>
      <c r="Y4" s="49" t="s">
        <v>45</v>
      </c>
      <c r="Z4" s="49" t="s">
        <v>46</v>
      </c>
    </row>
    <row r="5" spans="1:26" ht="35.25" customHeight="1">
      <c r="A5" s="201" t="s">
        <v>86</v>
      </c>
      <c r="B5" s="221" t="s">
        <v>219</v>
      </c>
      <c r="C5" s="562" t="s">
        <v>253</v>
      </c>
      <c r="D5" s="563">
        <v>314.07916999999998</v>
      </c>
      <c r="E5" s="484" t="s">
        <v>253</v>
      </c>
      <c r="F5" s="485">
        <v>295.62346000000002</v>
      </c>
      <c r="G5" s="292" t="s">
        <v>253</v>
      </c>
      <c r="H5" s="296">
        <v>273.06896999999998</v>
      </c>
      <c r="I5" s="222" t="s">
        <v>253</v>
      </c>
      <c r="J5" s="298">
        <v>269.96003999999999</v>
      </c>
      <c r="K5" s="205" t="s">
        <v>87</v>
      </c>
      <c r="L5" s="205" t="s">
        <v>168</v>
      </c>
      <c r="M5" s="133" t="s">
        <v>87</v>
      </c>
      <c r="N5" s="133">
        <v>283.19391999999999</v>
      </c>
      <c r="O5" s="50" t="s">
        <v>87</v>
      </c>
      <c r="P5" s="50">
        <v>234.881</v>
      </c>
      <c r="Q5" s="45" t="s">
        <v>48</v>
      </c>
      <c r="R5" s="45" t="s">
        <v>48</v>
      </c>
      <c r="S5" s="46" t="s">
        <v>48</v>
      </c>
      <c r="T5" s="46" t="s">
        <v>48</v>
      </c>
      <c r="U5" s="47" t="s">
        <v>48</v>
      </c>
      <c r="V5" s="47" t="s">
        <v>48</v>
      </c>
      <c r="W5" s="48" t="s">
        <v>48</v>
      </c>
      <c r="X5" s="48" t="s">
        <v>48</v>
      </c>
      <c r="Y5" s="49" t="s">
        <v>48</v>
      </c>
      <c r="Z5" s="49" t="s">
        <v>48</v>
      </c>
    </row>
    <row r="6" spans="1:26" ht="35.25" customHeight="1">
      <c r="A6" s="201" t="s">
        <v>88</v>
      </c>
      <c r="B6" s="223" t="s">
        <v>242</v>
      </c>
      <c r="C6" s="562" t="s">
        <v>148</v>
      </c>
      <c r="D6" s="563">
        <v>307.47797000000003</v>
      </c>
      <c r="E6" s="484" t="s">
        <v>148</v>
      </c>
      <c r="F6" s="485" t="s">
        <v>349</v>
      </c>
      <c r="G6" s="292" t="s">
        <v>148</v>
      </c>
      <c r="H6" s="296">
        <v>318.68884000000003</v>
      </c>
      <c r="I6" s="222" t="s">
        <v>148</v>
      </c>
      <c r="J6" s="298">
        <v>333.06536999999997</v>
      </c>
      <c r="K6" s="205" t="s">
        <v>254</v>
      </c>
      <c r="L6" s="205" t="s">
        <v>169</v>
      </c>
      <c r="M6" s="133" t="s">
        <v>89</v>
      </c>
      <c r="N6" s="133">
        <v>311.66143</v>
      </c>
      <c r="O6" s="51" t="s">
        <v>89</v>
      </c>
      <c r="P6" s="51">
        <v>272.00159000000002</v>
      </c>
      <c r="Q6" s="45" t="s">
        <v>48</v>
      </c>
      <c r="R6" s="45" t="s">
        <v>48</v>
      </c>
      <c r="S6" s="46" t="s">
        <v>48</v>
      </c>
      <c r="T6" s="46" t="s">
        <v>48</v>
      </c>
      <c r="U6" s="47" t="s">
        <v>48</v>
      </c>
      <c r="V6" s="47" t="s">
        <v>48</v>
      </c>
      <c r="W6" s="48" t="s">
        <v>48</v>
      </c>
      <c r="X6" s="48" t="s">
        <v>48</v>
      </c>
      <c r="Y6" s="49" t="s">
        <v>48</v>
      </c>
      <c r="Z6" s="49" t="s">
        <v>48</v>
      </c>
    </row>
    <row r="7" spans="1:26" ht="35.25" customHeight="1">
      <c r="A7" s="201" t="s">
        <v>141</v>
      </c>
      <c r="B7" s="221" t="s">
        <v>243</v>
      </c>
      <c r="C7" s="562" t="s">
        <v>148</v>
      </c>
      <c r="D7" s="563">
        <v>322.16816</v>
      </c>
      <c r="E7" s="484" t="s">
        <v>148</v>
      </c>
      <c r="F7" s="485">
        <v>329.69107000000002</v>
      </c>
      <c r="G7" s="292" t="s">
        <v>148</v>
      </c>
      <c r="H7" s="296">
        <v>322.49802</v>
      </c>
      <c r="I7" s="222" t="s">
        <v>148</v>
      </c>
      <c r="J7" s="298">
        <v>301.68106</v>
      </c>
      <c r="K7" s="205" t="s">
        <v>254</v>
      </c>
      <c r="L7" s="205" t="s">
        <v>170</v>
      </c>
      <c r="M7" s="133" t="s">
        <v>145</v>
      </c>
      <c r="N7" s="133">
        <v>332.60737999999998</v>
      </c>
      <c r="O7" s="51" t="s">
        <v>145</v>
      </c>
      <c r="P7" s="51" t="s">
        <v>48</v>
      </c>
      <c r="Q7" s="45" t="s">
        <v>48</v>
      </c>
      <c r="R7" s="45" t="s">
        <v>48</v>
      </c>
      <c r="S7" s="46" t="s">
        <v>48</v>
      </c>
      <c r="T7" s="46" t="s">
        <v>48</v>
      </c>
      <c r="U7" s="47" t="s">
        <v>48</v>
      </c>
      <c r="V7" s="47" t="s">
        <v>48</v>
      </c>
      <c r="W7" s="48" t="s">
        <v>48</v>
      </c>
      <c r="X7" s="48" t="s">
        <v>48</v>
      </c>
      <c r="Y7" s="49" t="s">
        <v>48</v>
      </c>
      <c r="Z7" s="49" t="s">
        <v>48</v>
      </c>
    </row>
    <row r="8" spans="1:26" ht="35.25" customHeight="1">
      <c r="A8" s="202" t="s">
        <v>47</v>
      </c>
      <c r="B8" s="224" t="s">
        <v>215</v>
      </c>
      <c r="C8" s="562" t="s">
        <v>116</v>
      </c>
      <c r="D8" s="563">
        <v>268.75585000000001</v>
      </c>
      <c r="E8" s="484" t="s">
        <v>116</v>
      </c>
      <c r="F8" s="485" t="s">
        <v>350</v>
      </c>
      <c r="G8" s="292" t="s">
        <v>116</v>
      </c>
      <c r="H8" s="296">
        <v>286.01907</v>
      </c>
      <c r="I8" s="222" t="s">
        <v>116</v>
      </c>
      <c r="J8" s="298">
        <v>275.13880999999998</v>
      </c>
      <c r="K8" s="205" t="s">
        <v>256</v>
      </c>
      <c r="L8" s="205" t="s">
        <v>171</v>
      </c>
      <c r="M8" s="133" t="s">
        <v>256</v>
      </c>
      <c r="N8" s="133">
        <v>333.45119999999997</v>
      </c>
      <c r="O8" s="51" t="s">
        <v>256</v>
      </c>
      <c r="P8" s="51">
        <v>308.05894000000001</v>
      </c>
      <c r="Q8" s="52" t="s">
        <v>256</v>
      </c>
      <c r="R8" s="52">
        <v>288.19637999999998</v>
      </c>
      <c r="S8" s="53" t="s">
        <v>256</v>
      </c>
      <c r="T8" s="53">
        <v>332.25292000000002</v>
      </c>
      <c r="U8" s="54" t="s">
        <v>256</v>
      </c>
      <c r="V8" s="54">
        <v>307.11700000000002</v>
      </c>
      <c r="W8" s="55" t="s">
        <v>48</v>
      </c>
      <c r="X8" s="55" t="s">
        <v>48</v>
      </c>
      <c r="Y8" s="56" t="s">
        <v>48</v>
      </c>
      <c r="Z8" s="56" t="s">
        <v>48</v>
      </c>
    </row>
    <row r="9" spans="1:26" ht="35.25" customHeight="1">
      <c r="A9" s="203" t="s">
        <v>49</v>
      </c>
      <c r="B9" s="224" t="s">
        <v>216</v>
      </c>
      <c r="C9" s="562" t="s">
        <v>116</v>
      </c>
      <c r="D9" s="563">
        <v>280.60397999999998</v>
      </c>
      <c r="E9" s="484" t="s">
        <v>116</v>
      </c>
      <c r="F9" s="485" t="s">
        <v>351</v>
      </c>
      <c r="G9" s="292" t="s">
        <v>116</v>
      </c>
      <c r="H9" s="296">
        <v>288.35257999999999</v>
      </c>
      <c r="I9" s="222" t="s">
        <v>116</v>
      </c>
      <c r="J9" s="298">
        <v>274.23781000000002</v>
      </c>
      <c r="K9" s="205" t="s">
        <v>257</v>
      </c>
      <c r="L9" s="205" t="s">
        <v>172</v>
      </c>
      <c r="M9" s="133" t="s">
        <v>257</v>
      </c>
      <c r="N9" s="133">
        <v>305.45204000000001</v>
      </c>
      <c r="O9" s="51" t="s">
        <v>257</v>
      </c>
      <c r="P9" s="51">
        <v>270.46226999999999</v>
      </c>
      <c r="Q9" s="57" t="s">
        <v>257</v>
      </c>
      <c r="R9" s="57">
        <v>231.41399999999999</v>
      </c>
      <c r="S9" s="53" t="s">
        <v>257</v>
      </c>
      <c r="T9" s="53" t="s">
        <v>48</v>
      </c>
      <c r="U9" s="54" t="s">
        <v>257</v>
      </c>
      <c r="V9" s="54" t="s">
        <v>48</v>
      </c>
      <c r="W9" s="55" t="s">
        <v>48</v>
      </c>
      <c r="X9" s="55" t="s">
        <v>48</v>
      </c>
      <c r="Y9" s="56" t="s">
        <v>48</v>
      </c>
      <c r="Z9" s="56" t="s">
        <v>48</v>
      </c>
    </row>
    <row r="10" spans="1:26" ht="35.25" customHeight="1">
      <c r="A10" s="646" t="s">
        <v>18</v>
      </c>
      <c r="B10" s="645"/>
      <c r="C10" s="645"/>
      <c r="D10" s="645"/>
      <c r="E10" s="645"/>
      <c r="F10" s="645"/>
      <c r="G10" s="645"/>
      <c r="H10" s="645"/>
      <c r="I10" s="645"/>
      <c r="J10" s="645"/>
      <c r="K10" s="645"/>
      <c r="L10" s="646"/>
      <c r="M10" s="646"/>
      <c r="N10" s="646"/>
      <c r="O10" s="646"/>
      <c r="P10" s="646"/>
      <c r="Q10" s="646"/>
      <c r="R10" s="646"/>
      <c r="S10" s="646"/>
      <c r="T10" s="646"/>
      <c r="U10" s="646"/>
      <c r="V10" s="646"/>
      <c r="W10" s="646"/>
      <c r="X10" s="646"/>
      <c r="Y10" s="646"/>
      <c r="Z10" s="646"/>
    </row>
    <row r="11" spans="1:26" ht="35.25" customHeight="1">
      <c r="A11" s="42" t="s">
        <v>44</v>
      </c>
      <c r="B11" s="209" t="s">
        <v>45</v>
      </c>
      <c r="C11" s="561" t="s">
        <v>45</v>
      </c>
      <c r="D11" s="564" t="s">
        <v>46</v>
      </c>
      <c r="E11" s="483" t="s">
        <v>45</v>
      </c>
      <c r="F11" s="486" t="s">
        <v>46</v>
      </c>
      <c r="G11" s="291" t="s">
        <v>45</v>
      </c>
      <c r="H11" s="293" t="s">
        <v>46</v>
      </c>
      <c r="I11" s="206" t="s">
        <v>45</v>
      </c>
      <c r="J11" s="48" t="s">
        <v>46</v>
      </c>
      <c r="K11" s="192" t="s">
        <v>45</v>
      </c>
      <c r="L11" s="192" t="s">
        <v>166</v>
      </c>
      <c r="M11" s="134" t="s">
        <v>45</v>
      </c>
      <c r="N11" s="134" t="s">
        <v>166</v>
      </c>
      <c r="O11" s="44" t="s">
        <v>45</v>
      </c>
      <c r="P11" s="44" t="s">
        <v>166</v>
      </c>
      <c r="Q11" s="45" t="s">
        <v>45</v>
      </c>
      <c r="R11" s="45" t="s">
        <v>46</v>
      </c>
      <c r="S11" s="46" t="s">
        <v>45</v>
      </c>
      <c r="T11" s="46" t="s">
        <v>46</v>
      </c>
      <c r="U11" s="47" t="s">
        <v>45</v>
      </c>
      <c r="V11" s="47" t="s">
        <v>46</v>
      </c>
      <c r="W11" s="48" t="s">
        <v>45</v>
      </c>
      <c r="X11" s="48" t="s">
        <v>46</v>
      </c>
      <c r="Y11" s="49" t="s">
        <v>45</v>
      </c>
      <c r="Z11" s="49" t="s">
        <v>46</v>
      </c>
    </row>
    <row r="12" spans="1:26" ht="35.25" customHeight="1">
      <c r="A12" s="570" t="s">
        <v>390</v>
      </c>
      <c r="B12" s="224" t="s">
        <v>221</v>
      </c>
      <c r="C12" s="562" t="s">
        <v>148</v>
      </c>
      <c r="D12" s="563">
        <v>235.87155999999999</v>
      </c>
      <c r="E12" s="484" t="s">
        <v>48</v>
      </c>
      <c r="F12" s="485" t="s">
        <v>48</v>
      </c>
      <c r="G12" s="292" t="s">
        <v>48</v>
      </c>
      <c r="H12" s="296" t="s">
        <v>48</v>
      </c>
      <c r="I12" s="222" t="s">
        <v>48</v>
      </c>
      <c r="J12" s="298" t="s">
        <v>48</v>
      </c>
      <c r="K12" s="557" t="s">
        <v>48</v>
      </c>
      <c r="L12" s="192" t="s">
        <v>48</v>
      </c>
      <c r="M12" s="134" t="s">
        <v>48</v>
      </c>
      <c r="N12" s="134" t="s">
        <v>48</v>
      </c>
      <c r="O12" s="44" t="s">
        <v>48</v>
      </c>
      <c r="P12" s="44" t="s">
        <v>48</v>
      </c>
      <c r="Q12" s="45"/>
      <c r="R12" s="45"/>
      <c r="S12" s="46"/>
      <c r="T12" s="46"/>
      <c r="U12" s="47"/>
      <c r="V12" s="47"/>
      <c r="W12" s="48"/>
      <c r="X12" s="48"/>
      <c r="Y12" s="571"/>
      <c r="Z12" s="49"/>
    </row>
    <row r="13" spans="1:26" ht="35.25" customHeight="1">
      <c r="A13" s="208" t="s">
        <v>51</v>
      </c>
      <c r="B13" s="220" t="s">
        <v>214</v>
      </c>
      <c r="C13" s="562" t="s">
        <v>116</v>
      </c>
      <c r="D13" s="563">
        <v>213.05549999999999</v>
      </c>
      <c r="E13" s="484" t="s">
        <v>116</v>
      </c>
      <c r="F13" s="485" t="s">
        <v>352</v>
      </c>
      <c r="G13" s="292" t="s">
        <v>116</v>
      </c>
      <c r="H13" s="296">
        <v>204.75898000000001</v>
      </c>
      <c r="I13" s="222" t="s">
        <v>116</v>
      </c>
      <c r="J13" s="298">
        <v>222.08936</v>
      </c>
      <c r="K13" s="205" t="s">
        <v>258</v>
      </c>
      <c r="L13" s="193" t="s">
        <v>173</v>
      </c>
      <c r="M13" s="133" t="s">
        <v>258</v>
      </c>
      <c r="N13" s="133">
        <v>246.8742</v>
      </c>
      <c r="O13" s="51" t="s">
        <v>258</v>
      </c>
      <c r="P13" s="51">
        <v>224.83563000000001</v>
      </c>
      <c r="Q13" s="52" t="s">
        <v>258</v>
      </c>
      <c r="R13" s="52">
        <v>202.83596</v>
      </c>
      <c r="S13" s="53" t="s">
        <v>258</v>
      </c>
      <c r="T13" s="53">
        <v>230.99024</v>
      </c>
      <c r="U13" s="54" t="s">
        <v>258</v>
      </c>
      <c r="V13" s="54">
        <v>197.67400000000001</v>
      </c>
      <c r="W13" s="55" t="s">
        <v>48</v>
      </c>
      <c r="X13" s="55" t="s">
        <v>48</v>
      </c>
      <c r="Y13" s="218" t="s">
        <v>48</v>
      </c>
      <c r="Z13" s="56" t="s">
        <v>48</v>
      </c>
    </row>
    <row r="14" spans="1:26" ht="35.25" customHeight="1">
      <c r="A14" s="210" t="s">
        <v>21</v>
      </c>
      <c r="B14" s="219" t="s">
        <v>203</v>
      </c>
      <c r="C14" s="562" t="s">
        <v>114</v>
      </c>
      <c r="D14" s="563">
        <v>263.94445000000002</v>
      </c>
      <c r="E14" s="484" t="s">
        <v>114</v>
      </c>
      <c r="F14" s="485" t="s">
        <v>354</v>
      </c>
      <c r="G14" s="292" t="s">
        <v>114</v>
      </c>
      <c r="H14" s="296">
        <v>277.32682999999997</v>
      </c>
      <c r="I14" s="222" t="s">
        <v>114</v>
      </c>
      <c r="J14" s="298">
        <v>262.82287000000002</v>
      </c>
      <c r="K14" s="205" t="s">
        <v>259</v>
      </c>
      <c r="L14" s="211" t="s">
        <v>174</v>
      </c>
      <c r="M14" s="212" t="s">
        <v>259</v>
      </c>
      <c r="N14" s="212">
        <v>260.28062999999997</v>
      </c>
      <c r="O14" s="213" t="s">
        <v>259</v>
      </c>
      <c r="P14" s="213">
        <v>235.28811999999999</v>
      </c>
      <c r="Q14" s="214" t="s">
        <v>259</v>
      </c>
      <c r="R14" s="214">
        <v>209.67230000000001</v>
      </c>
      <c r="S14" s="215" t="s">
        <v>259</v>
      </c>
      <c r="T14" s="215">
        <v>233.28039000000001</v>
      </c>
      <c r="U14" s="216" t="s">
        <v>259</v>
      </c>
      <c r="V14" s="216">
        <v>235.02938</v>
      </c>
      <c r="W14" s="217" t="s">
        <v>259</v>
      </c>
      <c r="X14" s="217">
        <v>250457</v>
      </c>
      <c r="Y14" s="218" t="s">
        <v>259</v>
      </c>
      <c r="Z14" s="218">
        <v>201.739</v>
      </c>
    </row>
    <row r="15" spans="1:26" ht="35.25" customHeight="1">
      <c r="A15" s="656" t="s">
        <v>52</v>
      </c>
      <c r="B15" s="656"/>
      <c r="C15" s="656"/>
      <c r="D15" s="656"/>
      <c r="E15" s="656"/>
      <c r="F15" s="656"/>
      <c r="G15" s="656"/>
      <c r="H15" s="656"/>
      <c r="I15" s="656"/>
      <c r="J15" s="656"/>
      <c r="K15" s="656"/>
      <c r="L15" s="656"/>
      <c r="M15" s="656"/>
      <c r="N15" s="656"/>
      <c r="O15" s="656"/>
      <c r="P15" s="656"/>
      <c r="Q15" s="656"/>
      <c r="R15" s="656"/>
      <c r="S15" s="656"/>
      <c r="T15" s="656"/>
      <c r="U15" s="656"/>
      <c r="V15" s="656"/>
      <c r="W15" s="656"/>
      <c r="X15" s="656"/>
      <c r="Y15" s="656"/>
      <c r="Z15" s="656"/>
    </row>
    <row r="16" spans="1:26" ht="35.25" customHeight="1">
      <c r="A16" s="42" t="s">
        <v>44</v>
      </c>
      <c r="B16" s="43" t="s">
        <v>45</v>
      </c>
      <c r="C16" s="564" t="s">
        <v>45</v>
      </c>
      <c r="D16" s="564" t="s">
        <v>46</v>
      </c>
      <c r="E16" s="486" t="s">
        <v>45</v>
      </c>
      <c r="F16" s="486" t="s">
        <v>46</v>
      </c>
      <c r="G16" s="293" t="s">
        <v>45</v>
      </c>
      <c r="H16" s="293" t="s">
        <v>46</v>
      </c>
      <c r="I16" s="48" t="s">
        <v>45</v>
      </c>
      <c r="J16" s="48" t="s">
        <v>46</v>
      </c>
      <c r="K16" s="192" t="s">
        <v>45</v>
      </c>
      <c r="L16" s="192" t="s">
        <v>166</v>
      </c>
      <c r="M16" s="134" t="s">
        <v>45</v>
      </c>
      <c r="N16" s="134" t="s">
        <v>166</v>
      </c>
      <c r="O16" s="44" t="s">
        <v>45</v>
      </c>
      <c r="P16" s="44" t="s">
        <v>166</v>
      </c>
      <c r="Q16" s="45" t="s">
        <v>45</v>
      </c>
      <c r="R16" s="45" t="s">
        <v>46</v>
      </c>
      <c r="S16" s="46" t="s">
        <v>45</v>
      </c>
      <c r="T16" s="46" t="s">
        <v>46</v>
      </c>
      <c r="U16" s="47" t="s">
        <v>45</v>
      </c>
      <c r="V16" s="47" t="s">
        <v>46</v>
      </c>
      <c r="W16" s="48" t="s">
        <v>45</v>
      </c>
      <c r="X16" s="48" t="s">
        <v>46</v>
      </c>
      <c r="Y16" s="49" t="s">
        <v>45</v>
      </c>
      <c r="Z16" s="49" t="s">
        <v>46</v>
      </c>
    </row>
    <row r="17" spans="1:26" ht="35.25" customHeight="1">
      <c r="A17" s="59" t="s">
        <v>53</v>
      </c>
      <c r="B17" s="145" t="s">
        <v>217</v>
      </c>
      <c r="C17" s="562" t="s">
        <v>116</v>
      </c>
      <c r="D17" s="563">
        <v>309.81610000000001</v>
      </c>
      <c r="E17" s="484" t="s">
        <v>116</v>
      </c>
      <c r="F17" s="485" t="s">
        <v>353</v>
      </c>
      <c r="G17" s="292" t="s">
        <v>116</v>
      </c>
      <c r="H17" s="297">
        <v>326.8836</v>
      </c>
      <c r="I17" s="222" t="s">
        <v>116</v>
      </c>
      <c r="J17" s="298">
        <v>303.43783999999999</v>
      </c>
      <c r="K17" s="193" t="s">
        <v>256</v>
      </c>
      <c r="L17" s="193" t="s">
        <v>175</v>
      </c>
      <c r="M17" s="133" t="s">
        <v>256</v>
      </c>
      <c r="N17" s="133">
        <v>381.53347000000002</v>
      </c>
      <c r="O17" s="51" t="s">
        <v>256</v>
      </c>
      <c r="P17" s="51">
        <v>341.12088</v>
      </c>
      <c r="Q17" s="52" t="s">
        <v>257</v>
      </c>
      <c r="R17" s="52">
        <v>325.07657999999998</v>
      </c>
      <c r="S17" s="53" t="s">
        <v>257</v>
      </c>
      <c r="T17" s="53">
        <v>336.07434000000001</v>
      </c>
      <c r="U17" s="54" t="s">
        <v>257</v>
      </c>
      <c r="V17" s="54">
        <v>340.75412999999998</v>
      </c>
      <c r="W17" s="55" t="s">
        <v>257</v>
      </c>
      <c r="X17" s="55">
        <v>371805</v>
      </c>
      <c r="Y17" s="56" t="s">
        <v>48</v>
      </c>
      <c r="Z17" s="56" t="s">
        <v>48</v>
      </c>
    </row>
    <row r="18" spans="1:26" ht="35.25" customHeight="1">
      <c r="A18" s="657" t="s">
        <v>54</v>
      </c>
      <c r="B18" s="657"/>
      <c r="C18" s="657"/>
      <c r="D18" s="657"/>
      <c r="E18" s="657"/>
      <c r="F18" s="657"/>
      <c r="G18" s="657"/>
      <c r="H18" s="657"/>
      <c r="I18" s="657"/>
      <c r="J18" s="657"/>
      <c r="K18" s="657"/>
      <c r="L18" s="657"/>
      <c r="M18" s="657"/>
      <c r="N18" s="657"/>
      <c r="O18" s="657"/>
      <c r="P18" s="646"/>
      <c r="Q18" s="646"/>
      <c r="R18" s="646"/>
      <c r="S18" s="646"/>
      <c r="T18" s="646"/>
      <c r="U18" s="646"/>
      <c r="V18" s="646"/>
      <c r="W18" s="646"/>
      <c r="X18" s="646"/>
      <c r="Y18" s="646"/>
      <c r="Z18" s="646"/>
    </row>
    <row r="19" spans="1:26" ht="35.25" customHeight="1">
      <c r="A19" s="228" t="s">
        <v>44</v>
      </c>
      <c r="B19" s="229" t="s">
        <v>45</v>
      </c>
      <c r="C19" s="565" t="s">
        <v>45</v>
      </c>
      <c r="D19" s="565" t="s">
        <v>46</v>
      </c>
      <c r="E19" s="487" t="s">
        <v>45</v>
      </c>
      <c r="F19" s="487" t="s">
        <v>46</v>
      </c>
      <c r="G19" s="294" t="s">
        <v>45</v>
      </c>
      <c r="H19" s="294" t="s">
        <v>46</v>
      </c>
      <c r="I19" s="230" t="s">
        <v>45</v>
      </c>
      <c r="J19" s="230" t="s">
        <v>46</v>
      </c>
      <c r="K19" s="231" t="s">
        <v>45</v>
      </c>
      <c r="L19" s="231" t="s">
        <v>166</v>
      </c>
      <c r="M19" s="232" t="s">
        <v>45</v>
      </c>
      <c r="N19" s="232" t="s">
        <v>166</v>
      </c>
      <c r="O19" s="226" t="s">
        <v>45</v>
      </c>
      <c r="P19" s="226" t="s">
        <v>166</v>
      </c>
      <c r="Q19" s="45" t="s">
        <v>45</v>
      </c>
      <c r="R19" s="45" t="s">
        <v>46</v>
      </c>
      <c r="S19" s="46" t="s">
        <v>45</v>
      </c>
      <c r="T19" s="46" t="s">
        <v>46</v>
      </c>
      <c r="U19" s="47" t="s">
        <v>45</v>
      </c>
      <c r="V19" s="47" t="s">
        <v>46</v>
      </c>
      <c r="W19" s="48" t="s">
        <v>45</v>
      </c>
      <c r="X19" s="48" t="s">
        <v>46</v>
      </c>
      <c r="Y19" s="49" t="s">
        <v>45</v>
      </c>
      <c r="Z19" s="49" t="s">
        <v>46</v>
      </c>
    </row>
    <row r="20" spans="1:26" ht="35.25" customHeight="1">
      <c r="A20" s="233" t="s">
        <v>55</v>
      </c>
      <c r="B20" s="224" t="s">
        <v>214</v>
      </c>
      <c r="C20" s="562" t="s">
        <v>116</v>
      </c>
      <c r="D20" s="563">
        <v>239.00701000000001</v>
      </c>
      <c r="E20" s="484" t="s">
        <v>116</v>
      </c>
      <c r="F20" s="485" t="s">
        <v>355</v>
      </c>
      <c r="G20" s="292" t="s">
        <v>116</v>
      </c>
      <c r="H20" s="296">
        <v>219.58365000000001</v>
      </c>
      <c r="I20" s="222" t="s">
        <v>116</v>
      </c>
      <c r="J20" s="298">
        <v>225.60670999999999</v>
      </c>
      <c r="K20" s="234" t="s">
        <v>258</v>
      </c>
      <c r="L20" s="234" t="s">
        <v>176</v>
      </c>
      <c r="M20" s="235" t="s">
        <v>258</v>
      </c>
      <c r="N20" s="235">
        <v>235.45856000000001</v>
      </c>
      <c r="O20" s="227" t="s">
        <v>258</v>
      </c>
      <c r="P20" s="227">
        <v>209.18507</v>
      </c>
      <c r="Q20" s="52" t="s">
        <v>258</v>
      </c>
      <c r="R20" s="52">
        <v>203.78941</v>
      </c>
      <c r="S20" s="53" t="s">
        <v>258</v>
      </c>
      <c r="T20" s="53">
        <v>214.91354000000001</v>
      </c>
      <c r="U20" s="54" t="s">
        <v>258</v>
      </c>
      <c r="V20" s="54">
        <v>219.88723999999999</v>
      </c>
      <c r="W20" s="60" t="s">
        <v>258</v>
      </c>
      <c r="X20" s="60">
        <v>203415</v>
      </c>
      <c r="Y20" s="56" t="s">
        <v>258</v>
      </c>
      <c r="Z20" s="56">
        <v>203.976</v>
      </c>
    </row>
    <row r="21" spans="1:26" ht="35.25" customHeight="1">
      <c r="A21" s="233" t="s">
        <v>56</v>
      </c>
      <c r="B21" s="224" t="s">
        <v>214</v>
      </c>
      <c r="C21" s="562" t="s">
        <v>116</v>
      </c>
      <c r="D21" s="563">
        <v>206.16051999999999</v>
      </c>
      <c r="E21" s="484" t="s">
        <v>116</v>
      </c>
      <c r="F21" s="485" t="s">
        <v>356</v>
      </c>
      <c r="G21" s="292" t="s">
        <v>116</v>
      </c>
      <c r="H21" s="296">
        <v>227.43511000000001</v>
      </c>
      <c r="I21" s="222" t="s">
        <v>116</v>
      </c>
      <c r="J21" s="298">
        <v>225.00026</v>
      </c>
      <c r="K21" s="234" t="s">
        <v>258</v>
      </c>
      <c r="L21" s="234" t="s">
        <v>177</v>
      </c>
      <c r="M21" s="235" t="s">
        <v>258</v>
      </c>
      <c r="N21" s="235">
        <v>239.73501999999999</v>
      </c>
      <c r="O21" s="227" t="s">
        <v>258</v>
      </c>
      <c r="P21" s="227">
        <v>208.78174999999999</v>
      </c>
      <c r="Q21" s="52" t="s">
        <v>258</v>
      </c>
      <c r="R21" s="52">
        <v>215.21039999999999</v>
      </c>
      <c r="S21" s="53" t="s">
        <v>258</v>
      </c>
      <c r="T21" s="53">
        <v>215.56195</v>
      </c>
      <c r="U21" s="54" t="s">
        <v>258</v>
      </c>
      <c r="V21" s="54">
        <v>212.21695</v>
      </c>
      <c r="W21" s="60" t="s">
        <v>258</v>
      </c>
      <c r="X21" s="60">
        <v>234496</v>
      </c>
      <c r="Y21" s="56" t="s">
        <v>258</v>
      </c>
      <c r="Z21" s="56">
        <v>203.976</v>
      </c>
    </row>
    <row r="22" spans="1:26" ht="35.25" customHeight="1">
      <c r="A22" s="236" t="s">
        <v>57</v>
      </c>
      <c r="B22" s="224" t="s">
        <v>215</v>
      </c>
      <c r="C22" s="562" t="s">
        <v>116</v>
      </c>
      <c r="D22" s="563">
        <v>245.45527000000001</v>
      </c>
      <c r="E22" s="484" t="s">
        <v>116</v>
      </c>
      <c r="F22" s="485" t="s">
        <v>357</v>
      </c>
      <c r="G22" s="292" t="s">
        <v>116</v>
      </c>
      <c r="H22" s="296">
        <v>269.11507999999998</v>
      </c>
      <c r="I22" s="222" t="s">
        <v>116</v>
      </c>
      <c r="J22" s="298">
        <v>253.57380000000001</v>
      </c>
      <c r="K22" s="234" t="s">
        <v>256</v>
      </c>
      <c r="L22" s="234" t="s">
        <v>178</v>
      </c>
      <c r="M22" s="235" t="s">
        <v>256</v>
      </c>
      <c r="N22" s="235">
        <v>331.61313999999999</v>
      </c>
      <c r="O22" s="227" t="s">
        <v>256</v>
      </c>
      <c r="P22" s="227">
        <v>298.80158</v>
      </c>
      <c r="Q22" s="52" t="s">
        <v>256</v>
      </c>
      <c r="R22" s="52">
        <v>261.71827000000002</v>
      </c>
      <c r="S22" s="53" t="s">
        <v>256</v>
      </c>
      <c r="T22" s="53">
        <v>320.97350999999998</v>
      </c>
      <c r="U22" s="54" t="s">
        <v>256</v>
      </c>
      <c r="V22" s="54">
        <v>286.32900000000001</v>
      </c>
      <c r="W22" s="55" t="s">
        <v>256</v>
      </c>
      <c r="X22" s="55" t="s">
        <v>48</v>
      </c>
      <c r="Y22" s="56" t="s">
        <v>256</v>
      </c>
      <c r="Z22" s="56" t="s">
        <v>48</v>
      </c>
    </row>
    <row r="23" spans="1:26" ht="35.25" customHeight="1">
      <c r="A23" s="233" t="s">
        <v>58</v>
      </c>
      <c r="B23" s="224" t="s">
        <v>216</v>
      </c>
      <c r="C23" s="562" t="s">
        <v>116</v>
      </c>
      <c r="D23" s="563">
        <v>230.04423</v>
      </c>
      <c r="E23" s="484" t="s">
        <v>116</v>
      </c>
      <c r="F23" s="485" t="s">
        <v>358</v>
      </c>
      <c r="G23" s="292" t="s">
        <v>116</v>
      </c>
      <c r="H23" s="296">
        <v>225.63202000000001</v>
      </c>
      <c r="I23" s="222" t="s">
        <v>116</v>
      </c>
      <c r="J23" s="298">
        <v>231.48827</v>
      </c>
      <c r="K23" s="234" t="s">
        <v>256</v>
      </c>
      <c r="L23" s="234" t="s">
        <v>179</v>
      </c>
      <c r="M23" s="235" t="s">
        <v>257</v>
      </c>
      <c r="N23" s="235">
        <v>251.37495999999999</v>
      </c>
      <c r="O23" s="227" t="s">
        <v>257</v>
      </c>
      <c r="P23" s="227">
        <v>205.77341999999999</v>
      </c>
      <c r="Q23" s="52" t="s">
        <v>257</v>
      </c>
      <c r="R23" s="52">
        <v>222.88386</v>
      </c>
      <c r="S23" s="53" t="s">
        <v>257</v>
      </c>
      <c r="T23" s="53">
        <v>202.64518000000001</v>
      </c>
      <c r="U23" s="54" t="s">
        <v>257</v>
      </c>
      <c r="V23" s="54">
        <v>204.93413000000001</v>
      </c>
      <c r="W23" s="55" t="s">
        <v>257</v>
      </c>
      <c r="X23" s="55">
        <v>203149</v>
      </c>
      <c r="Y23" s="56" t="s">
        <v>257</v>
      </c>
      <c r="Z23" s="56">
        <v>203.976</v>
      </c>
    </row>
    <row r="24" spans="1:26" ht="35.25" customHeight="1">
      <c r="A24" s="233" t="s">
        <v>59</v>
      </c>
      <c r="B24" s="224" t="s">
        <v>214</v>
      </c>
      <c r="C24" s="562" t="s">
        <v>116</v>
      </c>
      <c r="D24" s="563">
        <v>220.37020999999999</v>
      </c>
      <c r="E24" s="484" t="s">
        <v>116</v>
      </c>
      <c r="F24" s="485" t="s">
        <v>359</v>
      </c>
      <c r="G24" s="292" t="s">
        <v>116</v>
      </c>
      <c r="H24" s="296">
        <v>220.65720999999999</v>
      </c>
      <c r="I24" s="222" t="s">
        <v>116</v>
      </c>
      <c r="J24" s="298">
        <v>216.32153</v>
      </c>
      <c r="K24" s="234" t="s">
        <v>258</v>
      </c>
      <c r="L24" s="234" t="s">
        <v>180</v>
      </c>
      <c r="M24" s="235" t="s">
        <v>258</v>
      </c>
      <c r="N24" s="235">
        <v>243.94865999999999</v>
      </c>
      <c r="O24" s="227" t="s">
        <v>258</v>
      </c>
      <c r="P24" s="227">
        <v>236.48068000000001</v>
      </c>
      <c r="Q24" s="52" t="s">
        <v>258</v>
      </c>
      <c r="R24" s="52">
        <v>208.58618000000001</v>
      </c>
      <c r="S24" s="53" t="s">
        <v>258</v>
      </c>
      <c r="T24" s="53">
        <v>202.79798</v>
      </c>
      <c r="U24" s="54" t="s">
        <v>258</v>
      </c>
      <c r="V24" s="54">
        <v>215.07241999999999</v>
      </c>
      <c r="W24" s="55" t="s">
        <v>258</v>
      </c>
      <c r="X24" s="55">
        <v>212861</v>
      </c>
      <c r="Y24" s="56" t="s">
        <v>258</v>
      </c>
      <c r="Z24" s="56">
        <v>203.976</v>
      </c>
    </row>
    <row r="25" spans="1:26" ht="35.25" customHeight="1">
      <c r="A25" s="645" t="s">
        <v>204</v>
      </c>
      <c r="B25" s="645"/>
      <c r="C25" s="645"/>
      <c r="D25" s="645"/>
      <c r="E25" s="645"/>
      <c r="F25" s="645"/>
      <c r="G25" s="645"/>
      <c r="H25" s="645"/>
      <c r="I25" s="645"/>
      <c r="J25" s="645"/>
      <c r="K25" s="645"/>
      <c r="L25" s="645"/>
      <c r="M25" s="645"/>
      <c r="N25" s="645"/>
      <c r="O25" s="645"/>
      <c r="P25" s="646"/>
      <c r="Q25" s="646"/>
      <c r="R25" s="646"/>
      <c r="S25" s="646"/>
      <c r="T25" s="646"/>
      <c r="U25" s="646"/>
      <c r="V25" s="646"/>
      <c r="W25" s="646"/>
      <c r="X25" s="646"/>
      <c r="Y25" s="646"/>
      <c r="Z25" s="646"/>
    </row>
    <row r="26" spans="1:26" ht="35.25" customHeight="1">
      <c r="A26" s="42" t="s">
        <v>44</v>
      </c>
      <c r="B26" s="43" t="s">
        <v>45</v>
      </c>
      <c r="C26" s="564" t="s">
        <v>45</v>
      </c>
      <c r="D26" s="564" t="s">
        <v>46</v>
      </c>
      <c r="E26" s="486" t="s">
        <v>45</v>
      </c>
      <c r="F26" s="486" t="s">
        <v>46</v>
      </c>
      <c r="G26" s="293" t="s">
        <v>45</v>
      </c>
      <c r="H26" s="293" t="s">
        <v>46</v>
      </c>
      <c r="I26" s="48" t="s">
        <v>45</v>
      </c>
      <c r="J26" s="48" t="s">
        <v>46</v>
      </c>
      <c r="K26" s="192" t="s">
        <v>45</v>
      </c>
      <c r="L26" s="192" t="s">
        <v>166</v>
      </c>
      <c r="M26" s="134" t="s">
        <v>45</v>
      </c>
      <c r="N26" s="134" t="s">
        <v>166</v>
      </c>
      <c r="O26" s="44" t="s">
        <v>45</v>
      </c>
      <c r="P26" s="44" t="s">
        <v>166</v>
      </c>
      <c r="Q26" s="45" t="s">
        <v>45</v>
      </c>
      <c r="R26" s="45" t="s">
        <v>46</v>
      </c>
      <c r="S26" s="46" t="s">
        <v>45</v>
      </c>
      <c r="T26" s="46" t="s">
        <v>46</v>
      </c>
      <c r="U26" s="47" t="s">
        <v>45</v>
      </c>
      <c r="V26" s="47" t="s">
        <v>46</v>
      </c>
      <c r="W26" s="251" t="s">
        <v>45</v>
      </c>
      <c r="X26" s="251" t="s">
        <v>46</v>
      </c>
      <c r="Y26" s="49" t="s">
        <v>45</v>
      </c>
      <c r="Z26" s="49" t="s">
        <v>46</v>
      </c>
    </row>
    <row r="27" spans="1:26" ht="35.25" customHeight="1">
      <c r="A27" s="58" t="s">
        <v>50</v>
      </c>
      <c r="B27" s="198" t="s">
        <v>213</v>
      </c>
      <c r="C27" s="562" t="s">
        <v>148</v>
      </c>
      <c r="D27" s="563">
        <v>238.88282000000001</v>
      </c>
      <c r="E27" s="484" t="s">
        <v>148</v>
      </c>
      <c r="F27" s="485" t="s">
        <v>360</v>
      </c>
      <c r="G27" s="292" t="s">
        <v>148</v>
      </c>
      <c r="H27" s="296">
        <v>222.41716</v>
      </c>
      <c r="I27" s="222" t="s">
        <v>148</v>
      </c>
      <c r="J27" s="298">
        <v>215.13945000000001</v>
      </c>
      <c r="K27" s="193" t="s">
        <v>255</v>
      </c>
      <c r="L27" s="193">
        <v>239.31013999999999</v>
      </c>
      <c r="M27" s="133" t="s">
        <v>255</v>
      </c>
      <c r="N27" s="133">
        <v>265.41559000000001</v>
      </c>
      <c r="O27" s="51" t="s">
        <v>255</v>
      </c>
      <c r="P27" s="51">
        <v>246.46692999999999</v>
      </c>
      <c r="Q27" s="52" t="s">
        <v>254</v>
      </c>
      <c r="R27" s="52">
        <v>225.20439999999999</v>
      </c>
      <c r="S27" s="53" t="s">
        <v>48</v>
      </c>
      <c r="T27" s="53" t="s">
        <v>48</v>
      </c>
      <c r="U27" s="54" t="s">
        <v>48</v>
      </c>
      <c r="V27" s="54" t="s">
        <v>48</v>
      </c>
      <c r="W27" s="55" t="s">
        <v>48</v>
      </c>
      <c r="X27" s="55" t="s">
        <v>48</v>
      </c>
      <c r="Y27" s="49" t="s">
        <v>48</v>
      </c>
      <c r="Z27" s="49" t="s">
        <v>48</v>
      </c>
    </row>
    <row r="28" spans="1:26" ht="35.25" customHeight="1">
      <c r="A28" s="207" t="s">
        <v>222</v>
      </c>
      <c r="B28" s="224" t="s">
        <v>221</v>
      </c>
      <c r="C28" s="562" t="s">
        <v>148</v>
      </c>
      <c r="D28" s="563">
        <v>217.51992000000001</v>
      </c>
      <c r="E28" s="484" t="s">
        <v>148</v>
      </c>
      <c r="F28" s="485" t="s">
        <v>361</v>
      </c>
      <c r="G28" s="292" t="s">
        <v>148</v>
      </c>
      <c r="H28" s="296">
        <v>220.83733000000001</v>
      </c>
      <c r="I28" s="222" t="s">
        <v>148</v>
      </c>
      <c r="J28" s="298">
        <v>236.06611000000001</v>
      </c>
      <c r="K28" s="193" t="s">
        <v>48</v>
      </c>
      <c r="L28" s="193" t="s">
        <v>48</v>
      </c>
      <c r="M28" s="133" t="s">
        <v>48</v>
      </c>
      <c r="N28" s="133" t="s">
        <v>48</v>
      </c>
      <c r="O28" s="51" t="s">
        <v>48</v>
      </c>
      <c r="P28" s="253" t="s">
        <v>48</v>
      </c>
      <c r="Q28" s="52" t="s">
        <v>48</v>
      </c>
      <c r="R28" s="52" t="s">
        <v>48</v>
      </c>
      <c r="S28" s="53" t="s">
        <v>48</v>
      </c>
      <c r="T28" s="53" t="s">
        <v>48</v>
      </c>
      <c r="U28" s="54" t="s">
        <v>48</v>
      </c>
      <c r="V28" s="54" t="s">
        <v>48</v>
      </c>
      <c r="W28" s="55" t="s">
        <v>48</v>
      </c>
      <c r="X28" s="55" t="s">
        <v>48</v>
      </c>
      <c r="Y28" s="49" t="s">
        <v>48</v>
      </c>
      <c r="Z28" s="49" t="s">
        <v>48</v>
      </c>
    </row>
    <row r="29" spans="1:26" ht="35.25" customHeight="1">
      <c r="A29" s="646" t="s">
        <v>60</v>
      </c>
      <c r="B29" s="645"/>
      <c r="C29" s="645"/>
      <c r="D29" s="645"/>
      <c r="E29" s="645"/>
      <c r="F29" s="645"/>
      <c r="G29" s="645"/>
      <c r="H29" s="645"/>
      <c r="I29" s="645"/>
      <c r="J29" s="646"/>
      <c r="K29" s="646"/>
      <c r="L29" s="646"/>
      <c r="M29" s="646"/>
      <c r="N29" s="646"/>
      <c r="O29" s="646"/>
      <c r="P29" s="646"/>
      <c r="Q29" s="646"/>
      <c r="R29" s="646"/>
      <c r="S29" s="646"/>
      <c r="T29" s="646"/>
      <c r="U29" s="646"/>
      <c r="V29" s="646"/>
      <c r="W29" s="646"/>
      <c r="X29" s="646"/>
      <c r="Y29" s="646"/>
      <c r="Z29" s="646"/>
    </row>
    <row r="30" spans="1:26" ht="35.25" customHeight="1">
      <c r="A30" s="237" t="s">
        <v>44</v>
      </c>
      <c r="B30" s="204" t="s">
        <v>45</v>
      </c>
      <c r="C30" s="561" t="s">
        <v>45</v>
      </c>
      <c r="D30" s="561" t="s">
        <v>46</v>
      </c>
      <c r="E30" s="483" t="s">
        <v>45</v>
      </c>
      <c r="F30" s="483" t="s">
        <v>46</v>
      </c>
      <c r="G30" s="291" t="s">
        <v>45</v>
      </c>
      <c r="H30" s="291" t="s">
        <v>46</v>
      </c>
      <c r="I30" s="206" t="s">
        <v>45</v>
      </c>
      <c r="J30" s="206" t="s">
        <v>46</v>
      </c>
      <c r="K30" s="192" t="s">
        <v>45</v>
      </c>
      <c r="L30" s="192" t="s">
        <v>166</v>
      </c>
      <c r="M30" s="134" t="s">
        <v>45</v>
      </c>
      <c r="N30" s="134" t="s">
        <v>166</v>
      </c>
      <c r="O30" s="44" t="s">
        <v>45</v>
      </c>
      <c r="P30" s="44" t="s">
        <v>166</v>
      </c>
      <c r="Q30" s="45" t="s">
        <v>45</v>
      </c>
      <c r="R30" s="45" t="s">
        <v>46</v>
      </c>
      <c r="S30" s="46" t="s">
        <v>45</v>
      </c>
      <c r="T30" s="46" t="s">
        <v>46</v>
      </c>
      <c r="U30" s="47" t="s">
        <v>45</v>
      </c>
      <c r="V30" s="47" t="s">
        <v>46</v>
      </c>
      <c r="W30" s="48" t="s">
        <v>45</v>
      </c>
      <c r="X30" s="48" t="s">
        <v>46</v>
      </c>
      <c r="Y30" s="49" t="s">
        <v>45</v>
      </c>
      <c r="Z30" s="49" t="s">
        <v>46</v>
      </c>
    </row>
    <row r="31" spans="1:26" ht="35.25" customHeight="1">
      <c r="A31" s="233" t="s">
        <v>61</v>
      </c>
      <c r="B31" s="219" t="s">
        <v>203</v>
      </c>
      <c r="C31" s="562" t="s">
        <v>114</v>
      </c>
      <c r="D31" s="563">
        <v>292.73093</v>
      </c>
      <c r="E31" s="484" t="s">
        <v>114</v>
      </c>
      <c r="F31" s="485" t="s">
        <v>362</v>
      </c>
      <c r="G31" s="292" t="s">
        <v>114</v>
      </c>
      <c r="H31" s="296">
        <v>261.10798</v>
      </c>
      <c r="I31" s="222" t="s">
        <v>114</v>
      </c>
      <c r="J31" s="298">
        <v>249.45160000000001</v>
      </c>
      <c r="K31" s="193" t="s">
        <v>259</v>
      </c>
      <c r="L31" s="205" t="s">
        <v>181</v>
      </c>
      <c r="M31" s="133" t="s">
        <v>259</v>
      </c>
      <c r="N31" s="133">
        <v>239.64829</v>
      </c>
      <c r="O31" s="51" t="s">
        <v>259</v>
      </c>
      <c r="P31" s="51">
        <v>220.57731999999999</v>
      </c>
      <c r="Q31" s="52" t="s">
        <v>259</v>
      </c>
      <c r="R31" s="52">
        <v>216.96136999999999</v>
      </c>
      <c r="S31" s="53" t="s">
        <v>259</v>
      </c>
      <c r="T31" s="53">
        <v>200.78227999999999</v>
      </c>
      <c r="U31" s="54" t="s">
        <v>259</v>
      </c>
      <c r="V31" s="54">
        <v>239.11170000000001</v>
      </c>
      <c r="W31" s="55" t="s">
        <v>259</v>
      </c>
      <c r="X31" s="55">
        <v>197619</v>
      </c>
      <c r="Y31" s="56" t="s">
        <v>259</v>
      </c>
      <c r="Z31" s="56">
        <v>201.739</v>
      </c>
    </row>
    <row r="32" spans="1:26" ht="35.25" customHeight="1">
      <c r="A32" s="233" t="s">
        <v>391</v>
      </c>
      <c r="B32" s="219" t="s">
        <v>114</v>
      </c>
      <c r="C32" s="562" t="s">
        <v>114</v>
      </c>
      <c r="D32" s="563">
        <v>259.18490000000003</v>
      </c>
      <c r="E32" s="484" t="s">
        <v>48</v>
      </c>
      <c r="F32" s="485" t="s">
        <v>48</v>
      </c>
      <c r="G32" s="292" t="s">
        <v>48</v>
      </c>
      <c r="H32" s="296" t="s">
        <v>48</v>
      </c>
      <c r="I32" s="222" t="s">
        <v>48</v>
      </c>
      <c r="J32" s="298" t="s">
        <v>48</v>
      </c>
      <c r="K32" s="193" t="s">
        <v>48</v>
      </c>
      <c r="L32" s="205" t="s">
        <v>48</v>
      </c>
      <c r="M32" s="133" t="s">
        <v>48</v>
      </c>
      <c r="N32" s="133" t="s">
        <v>48</v>
      </c>
      <c r="O32" s="51" t="s">
        <v>48</v>
      </c>
      <c r="P32" s="51" t="s">
        <v>48</v>
      </c>
      <c r="Q32" s="52"/>
      <c r="R32" s="52"/>
      <c r="S32" s="53"/>
      <c r="T32" s="53"/>
      <c r="U32" s="54"/>
      <c r="V32" s="54"/>
      <c r="W32" s="55"/>
      <c r="X32" s="55"/>
      <c r="Y32" s="56"/>
      <c r="Z32" s="56"/>
    </row>
    <row r="33" spans="1:26" ht="35.25" customHeight="1">
      <c r="A33" s="233" t="s">
        <v>62</v>
      </c>
      <c r="B33" s="219" t="s">
        <v>203</v>
      </c>
      <c r="C33" s="562" t="s">
        <v>114</v>
      </c>
      <c r="D33" s="563">
        <v>258.66122000000001</v>
      </c>
      <c r="E33" s="484" t="s">
        <v>114</v>
      </c>
      <c r="F33" s="485" t="s">
        <v>363</v>
      </c>
      <c r="G33" s="292" t="s">
        <v>114</v>
      </c>
      <c r="H33" s="296">
        <v>261.77258</v>
      </c>
      <c r="I33" s="222" t="s">
        <v>114</v>
      </c>
      <c r="J33" s="298">
        <v>248.93679</v>
      </c>
      <c r="K33" s="193" t="s">
        <v>259</v>
      </c>
      <c r="L33" s="205" t="s">
        <v>182</v>
      </c>
      <c r="M33" s="133" t="s">
        <v>259</v>
      </c>
      <c r="N33" s="133">
        <v>247.25088</v>
      </c>
      <c r="O33" s="51" t="s">
        <v>259</v>
      </c>
      <c r="P33" s="51">
        <v>230.47371000000001</v>
      </c>
      <c r="Q33" s="52" t="s">
        <v>259</v>
      </c>
      <c r="R33" s="52">
        <v>228.60126</v>
      </c>
      <c r="S33" s="53" t="s">
        <v>259</v>
      </c>
      <c r="T33" s="53">
        <v>223.64104</v>
      </c>
      <c r="U33" s="54" t="s">
        <v>259</v>
      </c>
      <c r="V33" s="54">
        <v>204.28272000000001</v>
      </c>
      <c r="W33" s="55" t="s">
        <v>259</v>
      </c>
      <c r="X33" s="55">
        <v>241404</v>
      </c>
      <c r="Y33" s="56" t="s">
        <v>259</v>
      </c>
      <c r="Z33" s="56">
        <v>201.739</v>
      </c>
    </row>
    <row r="34" spans="1:26" ht="35.25" customHeight="1">
      <c r="A34" s="233" t="s">
        <v>63</v>
      </c>
      <c r="B34" s="219" t="s">
        <v>203</v>
      </c>
      <c r="C34" s="562" t="s">
        <v>114</v>
      </c>
      <c r="D34" s="563">
        <v>249.46346</v>
      </c>
      <c r="E34" s="484" t="s">
        <v>114</v>
      </c>
      <c r="F34" s="485" t="s">
        <v>364</v>
      </c>
      <c r="G34" s="292" t="s">
        <v>114</v>
      </c>
      <c r="H34" s="296">
        <v>264.88303999999999</v>
      </c>
      <c r="I34" s="222" t="s">
        <v>114</v>
      </c>
      <c r="J34" s="298">
        <v>267.55029999999999</v>
      </c>
      <c r="K34" s="193" t="s">
        <v>259</v>
      </c>
      <c r="L34" s="205" t="s">
        <v>183</v>
      </c>
      <c r="M34" s="133" t="s">
        <v>259</v>
      </c>
      <c r="N34" s="133">
        <v>242.79376999999999</v>
      </c>
      <c r="O34" s="51" t="s">
        <v>259</v>
      </c>
      <c r="P34" s="51">
        <v>222.06372999999999</v>
      </c>
      <c r="Q34" s="52" t="s">
        <v>259</v>
      </c>
      <c r="R34" s="52">
        <v>217.54340999999999</v>
      </c>
      <c r="S34" s="53" t="s">
        <v>259</v>
      </c>
      <c r="T34" s="53">
        <v>216.33626000000001</v>
      </c>
      <c r="U34" s="54" t="s">
        <v>259</v>
      </c>
      <c r="V34" s="54">
        <v>213.64533</v>
      </c>
      <c r="W34" s="55" t="s">
        <v>259</v>
      </c>
      <c r="X34" s="55">
        <v>203021</v>
      </c>
      <c r="Y34" s="56" t="s">
        <v>259</v>
      </c>
      <c r="Z34" s="56">
        <v>201.739</v>
      </c>
    </row>
    <row r="35" spans="1:26" ht="35.25" customHeight="1">
      <c r="A35" s="233" t="s">
        <v>392</v>
      </c>
      <c r="B35" s="219" t="s">
        <v>114</v>
      </c>
      <c r="C35" s="562" t="s">
        <v>114</v>
      </c>
      <c r="D35" s="563">
        <v>248.50955999999999</v>
      </c>
      <c r="E35" s="484" t="s">
        <v>48</v>
      </c>
      <c r="F35" s="485" t="s">
        <v>48</v>
      </c>
      <c r="G35" s="292" t="s">
        <v>48</v>
      </c>
      <c r="H35" s="296" t="s">
        <v>48</v>
      </c>
      <c r="I35" s="222" t="s">
        <v>48</v>
      </c>
      <c r="J35" s="298" t="s">
        <v>48</v>
      </c>
      <c r="K35" s="193" t="s">
        <v>48</v>
      </c>
      <c r="L35" s="205" t="s">
        <v>48</v>
      </c>
      <c r="M35" s="133" t="s">
        <v>48</v>
      </c>
      <c r="N35" s="133" t="s">
        <v>48</v>
      </c>
      <c r="O35" s="51" t="s">
        <v>48</v>
      </c>
      <c r="P35" s="51" t="s">
        <v>48</v>
      </c>
      <c r="Q35" s="52"/>
      <c r="R35" s="52"/>
      <c r="S35" s="53"/>
      <c r="T35" s="53"/>
      <c r="U35" s="54"/>
      <c r="V35" s="54"/>
      <c r="W35" s="55"/>
      <c r="X35" s="55"/>
      <c r="Y35" s="56"/>
      <c r="Z35" s="56"/>
    </row>
    <row r="36" spans="1:26" ht="35.25" customHeight="1">
      <c r="A36" s="233" t="s">
        <v>348</v>
      </c>
      <c r="B36" s="219" t="s">
        <v>114</v>
      </c>
      <c r="C36" s="562" t="s">
        <v>114</v>
      </c>
      <c r="D36" s="563">
        <v>318.85811999999999</v>
      </c>
      <c r="E36" s="484" t="s">
        <v>114</v>
      </c>
      <c r="F36" s="485" t="s">
        <v>365</v>
      </c>
      <c r="G36" s="292" t="s">
        <v>48</v>
      </c>
      <c r="H36" s="296" t="s">
        <v>48</v>
      </c>
      <c r="I36" s="222" t="s">
        <v>48</v>
      </c>
      <c r="J36" s="298" t="s">
        <v>48</v>
      </c>
      <c r="K36" s="193" t="s">
        <v>48</v>
      </c>
      <c r="L36" s="205" t="s">
        <v>48</v>
      </c>
      <c r="M36" s="133" t="s">
        <v>48</v>
      </c>
      <c r="N36" s="133" t="s">
        <v>48</v>
      </c>
      <c r="O36" s="51" t="s">
        <v>48</v>
      </c>
      <c r="P36" s="51" t="s">
        <v>48</v>
      </c>
      <c r="Q36" s="52" t="s">
        <v>48</v>
      </c>
      <c r="R36" s="52" t="s">
        <v>48</v>
      </c>
      <c r="S36" s="53" t="s">
        <v>48</v>
      </c>
      <c r="T36" s="53" t="s">
        <v>48</v>
      </c>
      <c r="U36" s="54" t="s">
        <v>48</v>
      </c>
      <c r="V36" s="54" t="s">
        <v>48</v>
      </c>
      <c r="W36" s="55" t="s">
        <v>48</v>
      </c>
      <c r="X36" s="55" t="s">
        <v>48</v>
      </c>
      <c r="Y36" s="56" t="s">
        <v>48</v>
      </c>
      <c r="Z36" s="56" t="s">
        <v>48</v>
      </c>
    </row>
    <row r="37" spans="1:26" ht="35.25" customHeight="1">
      <c r="A37" s="645" t="s">
        <v>307</v>
      </c>
      <c r="B37" s="645"/>
      <c r="C37" s="645"/>
      <c r="D37" s="645"/>
      <c r="E37" s="645"/>
      <c r="F37" s="645"/>
      <c r="G37" s="645"/>
      <c r="H37" s="645"/>
      <c r="I37" s="645"/>
      <c r="J37" s="645"/>
      <c r="K37" s="645"/>
      <c r="L37" s="646"/>
      <c r="M37" s="646"/>
      <c r="N37" s="646"/>
      <c r="O37" s="646"/>
      <c r="P37" s="646"/>
      <c r="Q37" s="646"/>
      <c r="R37" s="646"/>
      <c r="S37" s="646"/>
      <c r="T37" s="646"/>
      <c r="U37" s="646"/>
      <c r="V37" s="646"/>
      <c r="W37" s="646"/>
      <c r="X37" s="646"/>
      <c r="Y37" s="646"/>
      <c r="Z37" s="646"/>
    </row>
    <row r="38" spans="1:26" ht="35.25" customHeight="1">
      <c r="A38" s="42" t="s">
        <v>44</v>
      </c>
      <c r="B38" s="204" t="s">
        <v>45</v>
      </c>
      <c r="C38" s="561" t="s">
        <v>45</v>
      </c>
      <c r="D38" s="561" t="s">
        <v>46</v>
      </c>
      <c r="E38" s="483" t="s">
        <v>45</v>
      </c>
      <c r="F38" s="483" t="s">
        <v>46</v>
      </c>
      <c r="G38" s="291" t="s">
        <v>45</v>
      </c>
      <c r="H38" s="291" t="s">
        <v>46</v>
      </c>
      <c r="I38" s="206" t="s">
        <v>45</v>
      </c>
      <c r="J38" s="206" t="s">
        <v>46</v>
      </c>
      <c r="K38" s="192" t="s">
        <v>45</v>
      </c>
      <c r="L38" s="192" t="s">
        <v>166</v>
      </c>
      <c r="M38" s="134" t="s">
        <v>45</v>
      </c>
      <c r="N38" s="134" t="s">
        <v>166</v>
      </c>
      <c r="O38" s="44" t="s">
        <v>45</v>
      </c>
      <c r="P38" s="44" t="s">
        <v>166</v>
      </c>
      <c r="Q38" s="45" t="s">
        <v>45</v>
      </c>
      <c r="R38" s="45" t="s">
        <v>46</v>
      </c>
      <c r="S38" s="46" t="s">
        <v>45</v>
      </c>
      <c r="T38" s="46" t="s">
        <v>46</v>
      </c>
      <c r="U38" s="47" t="s">
        <v>45</v>
      </c>
      <c r="V38" s="47" t="s">
        <v>46</v>
      </c>
      <c r="W38" s="48" t="s">
        <v>45</v>
      </c>
      <c r="X38" s="48" t="s">
        <v>46</v>
      </c>
      <c r="Y38" s="49" t="s">
        <v>45</v>
      </c>
      <c r="Z38" s="49" t="s">
        <v>46</v>
      </c>
    </row>
    <row r="39" spans="1:26" ht="35.25" customHeight="1">
      <c r="A39" s="207" t="s">
        <v>64</v>
      </c>
      <c r="B39" s="225" t="s">
        <v>212</v>
      </c>
      <c r="C39" s="562" t="s">
        <v>114</v>
      </c>
      <c r="D39" s="563">
        <v>231.05169000000001</v>
      </c>
      <c r="E39" s="484" t="s">
        <v>114</v>
      </c>
      <c r="F39" s="485" t="s">
        <v>366</v>
      </c>
      <c r="G39" s="292" t="s">
        <v>114</v>
      </c>
      <c r="H39" s="296">
        <v>213.90896000000001</v>
      </c>
      <c r="I39" s="222" t="s">
        <v>114</v>
      </c>
      <c r="J39" s="298">
        <v>221.54365000000001</v>
      </c>
      <c r="K39" s="205" t="s">
        <v>260</v>
      </c>
      <c r="L39" s="205" t="s">
        <v>184</v>
      </c>
      <c r="M39" s="133" t="s">
        <v>261</v>
      </c>
      <c r="N39" s="133">
        <v>270.15503000000001</v>
      </c>
      <c r="O39" s="51" t="s">
        <v>261</v>
      </c>
      <c r="P39" s="51">
        <v>270.06499000000002</v>
      </c>
      <c r="Q39" s="52" t="s">
        <v>261</v>
      </c>
      <c r="R39" s="52">
        <v>263.27069999999998</v>
      </c>
      <c r="S39" s="53" t="s">
        <v>261</v>
      </c>
      <c r="T39" s="53">
        <v>291.46330999999998</v>
      </c>
      <c r="U39" s="54" t="s">
        <v>261</v>
      </c>
      <c r="V39" s="54">
        <v>379.62763000000001</v>
      </c>
      <c r="W39" s="55" t="s">
        <v>261</v>
      </c>
      <c r="X39" s="55">
        <v>285120</v>
      </c>
      <c r="Y39" s="56" t="s">
        <v>261</v>
      </c>
      <c r="Z39" s="137" t="s">
        <v>48</v>
      </c>
    </row>
    <row r="40" spans="1:26" ht="35.25" customHeight="1">
      <c r="A40" s="207" t="s">
        <v>65</v>
      </c>
      <c r="B40" s="225" t="s">
        <v>210</v>
      </c>
      <c r="C40" s="562" t="s">
        <v>114</v>
      </c>
      <c r="D40" s="563">
        <v>207.64906999999999</v>
      </c>
      <c r="E40" s="484" t="s">
        <v>114</v>
      </c>
      <c r="F40" s="485" t="s">
        <v>367</v>
      </c>
      <c r="G40" s="292" t="s">
        <v>114</v>
      </c>
      <c r="H40" s="296">
        <v>223.16686000000001</v>
      </c>
      <c r="I40" s="222" t="s">
        <v>114</v>
      </c>
      <c r="J40" s="298">
        <v>202.53286</v>
      </c>
      <c r="K40" s="205" t="s">
        <v>260</v>
      </c>
      <c r="L40" s="205" t="s">
        <v>185</v>
      </c>
      <c r="M40" s="133" t="s">
        <v>261</v>
      </c>
      <c r="N40" s="133">
        <v>264.81463000000002</v>
      </c>
      <c r="O40" s="51" t="s">
        <v>261</v>
      </c>
      <c r="P40" s="51">
        <v>298.22635000000002</v>
      </c>
      <c r="Q40" s="52" t="s">
        <v>261</v>
      </c>
      <c r="R40" s="52">
        <v>296.04322000000002</v>
      </c>
      <c r="S40" s="53" t="s">
        <v>261</v>
      </c>
      <c r="T40" s="53">
        <v>386.25767000000002</v>
      </c>
      <c r="U40" s="54" t="s">
        <v>261</v>
      </c>
      <c r="V40" s="54">
        <v>409.41086999999999</v>
      </c>
      <c r="W40" s="55" t="s">
        <v>261</v>
      </c>
      <c r="X40" s="55">
        <v>352419</v>
      </c>
      <c r="Y40" s="56" t="s">
        <v>262</v>
      </c>
      <c r="Z40" s="137" t="s">
        <v>48</v>
      </c>
    </row>
    <row r="41" spans="1:26" ht="35.25" customHeight="1">
      <c r="A41" s="207" t="s">
        <v>66</v>
      </c>
      <c r="B41" s="225" t="s">
        <v>211</v>
      </c>
      <c r="C41" s="562" t="s">
        <v>114</v>
      </c>
      <c r="D41" s="563">
        <v>243.64214000000001</v>
      </c>
      <c r="E41" s="484" t="s">
        <v>114</v>
      </c>
      <c r="F41" s="485" t="s">
        <v>368</v>
      </c>
      <c r="G41" s="292" t="s">
        <v>114</v>
      </c>
      <c r="H41" s="296">
        <v>239.08503999999999</v>
      </c>
      <c r="I41" s="222" t="s">
        <v>114</v>
      </c>
      <c r="J41" s="298">
        <v>223.03273999999999</v>
      </c>
      <c r="K41" s="205" t="s">
        <v>260</v>
      </c>
      <c r="L41" s="205" t="s">
        <v>186</v>
      </c>
      <c r="M41" s="133" t="s">
        <v>261</v>
      </c>
      <c r="N41" s="133">
        <v>285.56412</v>
      </c>
      <c r="O41" s="51" t="s">
        <v>261</v>
      </c>
      <c r="P41" s="51">
        <v>256.59370000000001</v>
      </c>
      <c r="Q41" s="52" t="s">
        <v>261</v>
      </c>
      <c r="R41" s="52">
        <v>238.37866</v>
      </c>
      <c r="S41" s="53" t="s">
        <v>261</v>
      </c>
      <c r="T41" s="53">
        <v>272.69366000000002</v>
      </c>
      <c r="U41" s="54" t="s">
        <v>261</v>
      </c>
      <c r="V41" s="54">
        <v>270.86351999999999</v>
      </c>
      <c r="W41" s="55" t="s">
        <v>261</v>
      </c>
      <c r="X41" s="55">
        <v>247377</v>
      </c>
      <c r="Y41" s="56" t="s">
        <v>145</v>
      </c>
      <c r="Z41" s="137" t="s">
        <v>48</v>
      </c>
    </row>
    <row r="42" spans="1:26" ht="35.25" customHeight="1">
      <c r="A42" s="646" t="s">
        <v>38</v>
      </c>
      <c r="B42" s="645"/>
      <c r="C42" s="645"/>
      <c r="D42" s="645"/>
      <c r="E42" s="645"/>
      <c r="F42" s="645"/>
      <c r="G42" s="645"/>
      <c r="H42" s="645"/>
      <c r="I42" s="645"/>
      <c r="J42" s="645"/>
      <c r="K42" s="645"/>
      <c r="L42" s="646"/>
      <c r="M42" s="646"/>
      <c r="N42" s="646"/>
      <c r="O42" s="646"/>
      <c r="P42" s="646"/>
      <c r="Q42" s="646"/>
      <c r="R42" s="646"/>
      <c r="S42" s="646"/>
      <c r="T42" s="646"/>
      <c r="U42" s="646"/>
      <c r="V42" s="646"/>
      <c r="W42" s="646"/>
      <c r="X42" s="646"/>
      <c r="Y42" s="646"/>
      <c r="Z42" s="646"/>
    </row>
    <row r="43" spans="1:26" ht="35.25" customHeight="1">
      <c r="A43" s="42" t="s">
        <v>44</v>
      </c>
      <c r="B43" s="204" t="s">
        <v>45</v>
      </c>
      <c r="C43" s="561" t="s">
        <v>45</v>
      </c>
      <c r="D43" s="561" t="s">
        <v>46</v>
      </c>
      <c r="E43" s="483" t="s">
        <v>45</v>
      </c>
      <c r="F43" s="483" t="s">
        <v>46</v>
      </c>
      <c r="G43" s="291" t="s">
        <v>45</v>
      </c>
      <c r="H43" s="291" t="s">
        <v>46</v>
      </c>
      <c r="I43" s="206" t="s">
        <v>45</v>
      </c>
      <c r="J43" s="206" t="s">
        <v>46</v>
      </c>
      <c r="K43" s="194" t="s">
        <v>45</v>
      </c>
      <c r="L43" s="194" t="s">
        <v>166</v>
      </c>
      <c r="M43" s="134" t="s">
        <v>45</v>
      </c>
      <c r="N43" s="134" t="s">
        <v>166</v>
      </c>
      <c r="O43" s="44" t="s">
        <v>45</v>
      </c>
      <c r="P43" s="44" t="s">
        <v>166</v>
      </c>
      <c r="Q43" s="45" t="s">
        <v>45</v>
      </c>
      <c r="R43" s="45" t="s">
        <v>46</v>
      </c>
      <c r="S43" s="46" t="s">
        <v>45</v>
      </c>
      <c r="T43" s="46" t="s">
        <v>46</v>
      </c>
      <c r="U43" s="47" t="s">
        <v>45</v>
      </c>
      <c r="V43" s="47" t="s">
        <v>46</v>
      </c>
      <c r="W43" s="48" t="s">
        <v>45</v>
      </c>
      <c r="X43" s="48" t="s">
        <v>46</v>
      </c>
      <c r="Y43" s="49" t="s">
        <v>45</v>
      </c>
      <c r="Z43" s="49" t="s">
        <v>46</v>
      </c>
    </row>
    <row r="44" spans="1:26" ht="35.25" customHeight="1">
      <c r="A44" s="207" t="s">
        <v>39</v>
      </c>
      <c r="B44" s="225" t="s">
        <v>206</v>
      </c>
      <c r="C44" s="562" t="s">
        <v>263</v>
      </c>
      <c r="D44" s="563">
        <v>192.12505999999999</v>
      </c>
      <c r="E44" s="484" t="s">
        <v>263</v>
      </c>
      <c r="F44" s="485" t="s">
        <v>369</v>
      </c>
      <c r="G44" s="292" t="s">
        <v>263</v>
      </c>
      <c r="H44" s="296">
        <v>197.48626999999999</v>
      </c>
      <c r="I44" s="222" t="s">
        <v>263</v>
      </c>
      <c r="J44" s="298">
        <v>206.68258</v>
      </c>
      <c r="K44" s="205" t="s">
        <v>262</v>
      </c>
      <c r="L44" s="205" t="s">
        <v>187</v>
      </c>
      <c r="M44" s="133" t="s">
        <v>262</v>
      </c>
      <c r="N44" s="133">
        <v>244.78190000000001</v>
      </c>
      <c r="O44" s="51" t="s">
        <v>262</v>
      </c>
      <c r="P44" s="51">
        <v>245.49839</v>
      </c>
      <c r="Q44" s="52" t="s">
        <v>262</v>
      </c>
      <c r="R44" s="52">
        <v>253.08</v>
      </c>
      <c r="S44" s="46" t="s">
        <v>48</v>
      </c>
      <c r="T44" s="46" t="s">
        <v>48</v>
      </c>
      <c r="U44" s="135" t="s">
        <v>48</v>
      </c>
      <c r="V44" s="135" t="s">
        <v>48</v>
      </c>
      <c r="W44" s="254" t="s">
        <v>48</v>
      </c>
      <c r="X44" s="136" t="s">
        <v>48</v>
      </c>
      <c r="Y44" s="252" t="s">
        <v>48</v>
      </c>
      <c r="Z44" s="137" t="s">
        <v>48</v>
      </c>
    </row>
    <row r="45" spans="1:26" ht="35.25" customHeight="1">
      <c r="A45" s="207" t="s">
        <v>110</v>
      </c>
      <c r="B45" s="225" t="s">
        <v>207</v>
      </c>
      <c r="C45" s="562" t="s">
        <v>263</v>
      </c>
      <c r="D45" s="563">
        <v>239.90768</v>
      </c>
      <c r="E45" s="484" t="s">
        <v>263</v>
      </c>
      <c r="F45" s="485" t="s">
        <v>370</v>
      </c>
      <c r="G45" s="292" t="s">
        <v>263</v>
      </c>
      <c r="H45" s="296">
        <v>251.32973000000001</v>
      </c>
      <c r="I45" s="222" t="s">
        <v>263</v>
      </c>
      <c r="J45" s="298">
        <v>254.28667999999999</v>
      </c>
      <c r="K45" s="205" t="s">
        <v>261</v>
      </c>
      <c r="L45" s="205" t="s">
        <v>188</v>
      </c>
      <c r="M45" s="133" t="s">
        <v>261</v>
      </c>
      <c r="N45" s="133">
        <v>267.64947999999998</v>
      </c>
      <c r="O45" s="51" t="s">
        <v>261</v>
      </c>
      <c r="P45" s="51">
        <v>268.221</v>
      </c>
      <c r="Q45" s="52" t="s">
        <v>48</v>
      </c>
      <c r="R45" s="52" t="s">
        <v>48</v>
      </c>
      <c r="S45" s="46" t="s">
        <v>48</v>
      </c>
      <c r="T45" s="46" t="s">
        <v>48</v>
      </c>
      <c r="U45" s="135"/>
      <c r="V45" s="135" t="s">
        <v>48</v>
      </c>
      <c r="W45" s="136"/>
      <c r="X45" s="136" t="s">
        <v>48</v>
      </c>
      <c r="Y45" s="252" t="s">
        <v>48</v>
      </c>
      <c r="Z45" s="137" t="s">
        <v>48</v>
      </c>
    </row>
    <row r="46" spans="1:26" ht="35.25" customHeight="1">
      <c r="A46" s="207" t="s">
        <v>345</v>
      </c>
      <c r="B46" s="225" t="s">
        <v>263</v>
      </c>
      <c r="C46" s="562" t="s">
        <v>263</v>
      </c>
      <c r="D46" s="563">
        <v>234.81030000000001</v>
      </c>
      <c r="E46" s="484" t="s">
        <v>263</v>
      </c>
      <c r="F46" s="485" t="s">
        <v>371</v>
      </c>
      <c r="G46" s="292" t="s">
        <v>48</v>
      </c>
      <c r="H46" s="296" t="s">
        <v>48</v>
      </c>
      <c r="I46" s="222" t="s">
        <v>48</v>
      </c>
      <c r="J46" s="298" t="s">
        <v>48</v>
      </c>
      <c r="K46" s="205" t="s">
        <v>48</v>
      </c>
      <c r="L46" s="205" t="s">
        <v>48</v>
      </c>
      <c r="M46" s="133" t="s">
        <v>48</v>
      </c>
      <c r="N46" s="133" t="s">
        <v>48</v>
      </c>
      <c r="O46" s="51" t="s">
        <v>48</v>
      </c>
      <c r="P46" s="51" t="s">
        <v>48</v>
      </c>
      <c r="Q46" s="52" t="s">
        <v>48</v>
      </c>
      <c r="R46" s="52" t="s">
        <v>48</v>
      </c>
      <c r="S46" s="46" t="s">
        <v>48</v>
      </c>
      <c r="T46" s="46" t="s">
        <v>48</v>
      </c>
      <c r="U46" s="135" t="s">
        <v>48</v>
      </c>
      <c r="V46" s="135" t="s">
        <v>48</v>
      </c>
      <c r="W46" s="492" t="s">
        <v>48</v>
      </c>
      <c r="X46" s="492" t="s">
        <v>48</v>
      </c>
      <c r="Y46" s="493" t="s">
        <v>48</v>
      </c>
      <c r="Z46" s="493" t="s">
        <v>48</v>
      </c>
    </row>
    <row r="47" spans="1:26" ht="35.25" customHeight="1">
      <c r="A47" s="207" t="s">
        <v>146</v>
      </c>
      <c r="B47" s="225" t="s">
        <v>208</v>
      </c>
      <c r="C47" s="562" t="s">
        <v>263</v>
      </c>
      <c r="D47" s="563">
        <v>217.79786999999999</v>
      </c>
      <c r="E47" s="484" t="s">
        <v>263</v>
      </c>
      <c r="F47" s="485" t="s">
        <v>372</v>
      </c>
      <c r="G47" s="292" t="s">
        <v>263</v>
      </c>
      <c r="H47" s="296">
        <v>234.56220999999999</v>
      </c>
      <c r="I47" s="222" t="s">
        <v>263</v>
      </c>
      <c r="J47" s="298">
        <v>232.6662</v>
      </c>
      <c r="K47" s="205" t="s">
        <v>261</v>
      </c>
      <c r="L47" s="205" t="s">
        <v>189</v>
      </c>
      <c r="M47" s="133" t="s">
        <v>261</v>
      </c>
      <c r="N47" s="133">
        <v>259.93391000000003</v>
      </c>
      <c r="O47" s="51" t="s">
        <v>48</v>
      </c>
      <c r="P47" s="51" t="s">
        <v>48</v>
      </c>
      <c r="Q47" s="52" t="s">
        <v>48</v>
      </c>
      <c r="R47" s="52" t="s">
        <v>48</v>
      </c>
      <c r="S47" s="46" t="s">
        <v>48</v>
      </c>
      <c r="T47" s="46" t="s">
        <v>48</v>
      </c>
      <c r="U47" s="135" t="s">
        <v>48</v>
      </c>
      <c r="V47" s="135" t="s">
        <v>48</v>
      </c>
      <c r="W47" s="492" t="s">
        <v>48</v>
      </c>
      <c r="X47" s="138" t="s">
        <v>48</v>
      </c>
      <c r="Y47" s="252" t="s">
        <v>48</v>
      </c>
      <c r="Z47" s="139" t="s">
        <v>48</v>
      </c>
    </row>
    <row r="48" spans="1:26" ht="35.25" customHeight="1">
      <c r="A48" s="207" t="s">
        <v>40</v>
      </c>
      <c r="B48" s="225" t="s">
        <v>209</v>
      </c>
      <c r="C48" s="562" t="s">
        <v>263</v>
      </c>
      <c r="D48" s="563">
        <v>247.1206</v>
      </c>
      <c r="E48" s="484" t="s">
        <v>263</v>
      </c>
      <c r="F48" s="485" t="s">
        <v>373</v>
      </c>
      <c r="G48" s="292" t="s">
        <v>263</v>
      </c>
      <c r="H48" s="296">
        <v>265.47163</v>
      </c>
      <c r="I48" s="222" t="s">
        <v>263</v>
      </c>
      <c r="J48" s="298">
        <v>266.95269999999999</v>
      </c>
      <c r="K48" s="205" t="s">
        <v>261</v>
      </c>
      <c r="L48" s="205" t="s">
        <v>190</v>
      </c>
      <c r="M48" s="133" t="s">
        <v>261</v>
      </c>
      <c r="N48" s="133">
        <v>273.57789000000002</v>
      </c>
      <c r="O48" s="51" t="s">
        <v>261</v>
      </c>
      <c r="P48" s="61">
        <v>264.06281999999999</v>
      </c>
      <c r="Q48" s="52" t="s">
        <v>48</v>
      </c>
      <c r="R48" s="132" t="s">
        <v>223</v>
      </c>
      <c r="S48" s="46" t="s">
        <v>48</v>
      </c>
      <c r="T48" s="46" t="s">
        <v>48</v>
      </c>
      <c r="U48" s="135" t="s">
        <v>48</v>
      </c>
      <c r="V48" s="135" t="s">
        <v>48</v>
      </c>
      <c r="W48" s="492" t="s">
        <v>48</v>
      </c>
      <c r="X48" s="136" t="s">
        <v>48</v>
      </c>
      <c r="Y48" s="252" t="s">
        <v>48</v>
      </c>
      <c r="Z48" s="137" t="s">
        <v>48</v>
      </c>
    </row>
    <row r="49" spans="1:26" ht="35.25" customHeight="1">
      <c r="A49" s="207" t="s">
        <v>393</v>
      </c>
      <c r="B49" s="225" t="s">
        <v>263</v>
      </c>
      <c r="C49" s="562" t="s">
        <v>263</v>
      </c>
      <c r="D49" s="563">
        <v>219.46316999999999</v>
      </c>
      <c r="E49" s="484" t="s">
        <v>48</v>
      </c>
      <c r="F49" s="485" t="s">
        <v>48</v>
      </c>
      <c r="G49" s="292" t="s">
        <v>48</v>
      </c>
      <c r="H49" s="296" t="s">
        <v>48</v>
      </c>
      <c r="I49" s="222" t="s">
        <v>48</v>
      </c>
      <c r="J49" s="298" t="s">
        <v>48</v>
      </c>
      <c r="K49" s="205" t="s">
        <v>48</v>
      </c>
      <c r="L49" s="205" t="s">
        <v>48</v>
      </c>
      <c r="M49" s="133" t="s">
        <v>48</v>
      </c>
      <c r="N49" s="133" t="s">
        <v>48</v>
      </c>
      <c r="O49" s="51" t="s">
        <v>48</v>
      </c>
      <c r="P49" s="61" t="s">
        <v>48</v>
      </c>
      <c r="Q49" s="52"/>
      <c r="R49" s="132"/>
      <c r="S49" s="46"/>
      <c r="T49" s="46"/>
      <c r="U49" s="135"/>
      <c r="V49" s="135"/>
      <c r="W49" s="492"/>
      <c r="X49" s="136"/>
      <c r="Y49" s="252"/>
      <c r="Z49" s="137"/>
    </row>
    <row r="50" spans="1:26" ht="35.25" customHeight="1">
      <c r="A50" s="207" t="s">
        <v>394</v>
      </c>
      <c r="B50" s="225" t="s">
        <v>263</v>
      </c>
      <c r="C50" s="562" t="s">
        <v>263</v>
      </c>
      <c r="D50" s="563">
        <v>190.53941</v>
      </c>
      <c r="E50" s="484" t="s">
        <v>48</v>
      </c>
      <c r="F50" s="485" t="s">
        <v>48</v>
      </c>
      <c r="G50" s="292" t="s">
        <v>48</v>
      </c>
      <c r="H50" s="296" t="s">
        <v>48</v>
      </c>
      <c r="I50" s="222" t="s">
        <v>48</v>
      </c>
      <c r="J50" s="298" t="s">
        <v>48</v>
      </c>
      <c r="K50" s="205" t="s">
        <v>48</v>
      </c>
      <c r="L50" s="205" t="s">
        <v>48</v>
      </c>
      <c r="M50" s="133" t="s">
        <v>48</v>
      </c>
      <c r="N50" s="133" t="s">
        <v>48</v>
      </c>
      <c r="O50" s="51" t="s">
        <v>48</v>
      </c>
      <c r="P50" s="61" t="s">
        <v>48</v>
      </c>
      <c r="Q50" s="52"/>
      <c r="R50" s="132"/>
      <c r="S50" s="46"/>
      <c r="T50" s="46"/>
      <c r="U50" s="135"/>
      <c r="V50" s="135"/>
      <c r="W50" s="492"/>
      <c r="X50" s="136"/>
      <c r="Y50" s="252"/>
      <c r="Z50" s="137"/>
    </row>
    <row r="51" spans="1:26" ht="35.25" customHeight="1">
      <c r="A51" s="647"/>
      <c r="B51" s="648"/>
      <c r="C51" s="648"/>
      <c r="D51" s="648"/>
      <c r="E51" s="648"/>
      <c r="F51" s="648"/>
      <c r="G51" s="648"/>
      <c r="H51" s="648"/>
      <c r="I51" s="648"/>
      <c r="J51" s="648"/>
      <c r="K51" s="648"/>
      <c r="L51" s="648"/>
      <c r="M51" s="648"/>
      <c r="N51" s="648"/>
      <c r="O51" s="648"/>
      <c r="P51" s="648"/>
      <c r="Q51" s="648"/>
      <c r="R51" s="648"/>
      <c r="S51" s="648"/>
      <c r="T51" s="648"/>
      <c r="U51" s="648"/>
      <c r="V51" s="648"/>
      <c r="W51" s="648"/>
      <c r="X51" s="648"/>
      <c r="Y51" s="648"/>
      <c r="Z51" s="648"/>
    </row>
    <row r="52" spans="1:26" ht="35.25" hidden="1" customHeight="1">
      <c r="A52" s="247" t="s">
        <v>241</v>
      </c>
      <c r="B52" s="247" t="s">
        <v>227</v>
      </c>
      <c r="C52" s="566"/>
      <c r="D52" s="566"/>
      <c r="E52" s="488"/>
      <c r="F52" s="488"/>
      <c r="G52" s="247"/>
      <c r="H52" s="247"/>
      <c r="I52" s="247"/>
      <c r="J52" s="247" t="s">
        <v>228</v>
      </c>
      <c r="K52" s="633"/>
      <c r="L52" s="634"/>
      <c r="M52" s="634"/>
      <c r="N52" s="634"/>
      <c r="O52" s="634"/>
      <c r="P52" s="634"/>
      <c r="Q52" s="634"/>
      <c r="R52" s="634"/>
      <c r="S52" s="634"/>
      <c r="T52" s="634"/>
      <c r="U52" s="634"/>
      <c r="V52" s="634"/>
      <c r="W52" s="634"/>
      <c r="X52" s="634"/>
      <c r="Y52" s="634"/>
      <c r="Z52" s="634"/>
    </row>
    <row r="53" spans="1:26" ht="35.25" hidden="1" customHeight="1">
      <c r="A53" s="248" t="s">
        <v>229</v>
      </c>
      <c r="B53" s="248" t="s">
        <v>230</v>
      </c>
      <c r="C53" s="567"/>
      <c r="D53" s="567"/>
      <c r="E53" s="489"/>
      <c r="F53" s="489"/>
      <c r="G53" s="248"/>
      <c r="H53" s="248"/>
      <c r="I53" s="248"/>
      <c r="J53" s="248" t="s">
        <v>231</v>
      </c>
      <c r="K53" s="633"/>
      <c r="L53" s="634"/>
      <c r="M53" s="634"/>
      <c r="N53" s="634"/>
      <c r="O53" s="634"/>
      <c r="P53" s="634"/>
      <c r="Q53" s="634"/>
      <c r="R53" s="634"/>
      <c r="S53" s="634"/>
      <c r="T53" s="634"/>
      <c r="U53" s="634"/>
      <c r="V53" s="634"/>
      <c r="W53" s="634"/>
      <c r="X53" s="634"/>
      <c r="Y53" s="634"/>
      <c r="Z53" s="634"/>
    </row>
    <row r="54" spans="1:26" ht="35.25" hidden="1" customHeight="1">
      <c r="A54" s="248" t="s">
        <v>232</v>
      </c>
      <c r="B54" s="248" t="s">
        <v>233</v>
      </c>
      <c r="C54" s="567"/>
      <c r="D54" s="567"/>
      <c r="E54" s="489"/>
      <c r="F54" s="489"/>
      <c r="G54" s="248"/>
      <c r="H54" s="248"/>
      <c r="I54" s="248"/>
      <c r="J54" s="248" t="s">
        <v>234</v>
      </c>
      <c r="K54" s="633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4"/>
      <c r="X54" s="634"/>
      <c r="Y54" s="634"/>
      <c r="Z54" s="634"/>
    </row>
    <row r="55" spans="1:26" ht="35.25" hidden="1" customHeight="1">
      <c r="A55" s="248" t="s">
        <v>235</v>
      </c>
      <c r="B55" s="248" t="s">
        <v>236</v>
      </c>
      <c r="C55" s="567"/>
      <c r="D55" s="567"/>
      <c r="E55" s="489"/>
      <c r="F55" s="489"/>
      <c r="G55" s="248"/>
      <c r="H55" s="248"/>
      <c r="I55" s="248"/>
      <c r="J55" s="248" t="s">
        <v>237</v>
      </c>
      <c r="K55" s="633"/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4"/>
    </row>
    <row r="56" spans="1:26" ht="35.25" hidden="1" customHeight="1">
      <c r="A56" s="248" t="s">
        <v>238</v>
      </c>
      <c r="B56" s="248" t="s">
        <v>236</v>
      </c>
      <c r="C56" s="567"/>
      <c r="D56" s="567"/>
      <c r="E56" s="489"/>
      <c r="F56" s="489"/>
      <c r="G56" s="248"/>
      <c r="H56" s="248"/>
      <c r="I56" s="248"/>
      <c r="J56" s="248" t="s">
        <v>239</v>
      </c>
      <c r="K56" s="633"/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4"/>
    </row>
    <row r="57" spans="1:26" ht="35.25" hidden="1" customHeight="1">
      <c r="A57" s="250" t="s">
        <v>240</v>
      </c>
      <c r="B57" s="249"/>
      <c r="C57" s="568"/>
      <c r="D57" s="568"/>
      <c r="E57" s="490"/>
      <c r="F57" s="490"/>
      <c r="G57" s="249"/>
      <c r="H57" s="249"/>
      <c r="I57" s="249"/>
      <c r="J57" s="249"/>
      <c r="K57" s="633"/>
      <c r="L57" s="634"/>
      <c r="M57" s="634"/>
      <c r="N57" s="634"/>
      <c r="O57" s="634"/>
      <c r="P57" s="634"/>
      <c r="Q57" s="634"/>
      <c r="R57" s="634"/>
      <c r="S57" s="634"/>
      <c r="T57" s="634"/>
      <c r="U57" s="634"/>
      <c r="V57" s="634"/>
      <c r="W57" s="634"/>
      <c r="X57" s="634"/>
      <c r="Y57" s="634"/>
      <c r="Z57" s="634"/>
    </row>
  </sheetData>
  <mergeCells count="24">
    <mergeCell ref="A1:Z1"/>
    <mergeCell ref="A3:Z3"/>
    <mergeCell ref="A10:Z10"/>
    <mergeCell ref="A15:Z15"/>
    <mergeCell ref="A18:Z18"/>
    <mergeCell ref="A2:B2"/>
    <mergeCell ref="Y2:Z2"/>
    <mergeCell ref="W2:X2"/>
    <mergeCell ref="U2:V2"/>
    <mergeCell ref="I2:J2"/>
    <mergeCell ref="E2:F2"/>
    <mergeCell ref="C2:D2"/>
    <mergeCell ref="K52:Z57"/>
    <mergeCell ref="S2:T2"/>
    <mergeCell ref="Q2:R2"/>
    <mergeCell ref="O2:P2"/>
    <mergeCell ref="M2:N2"/>
    <mergeCell ref="K2:L2"/>
    <mergeCell ref="A37:Z37"/>
    <mergeCell ref="A42:Z42"/>
    <mergeCell ref="A29:Z29"/>
    <mergeCell ref="A25:Z25"/>
    <mergeCell ref="A51:Z51"/>
    <mergeCell ref="G2:H2"/>
  </mergeCells>
  <printOptions horizontalCentered="1"/>
  <pageMargins left="0" right="0" top="0" bottom="0" header="0" footer="0"/>
  <pageSetup paperSize="9" scale="38" orientation="portrait" r:id="rId1"/>
  <rowBreaks count="1" manualBreakCount="1">
    <brk id="50" max="21" man="1"/>
  </rowBreaks>
  <ignoredErrors>
    <ignoredError sqref="F47:F48 F44:F46 F39:F41 F31:F36 F27:F28 F20:F24 F17 F13:F14 F6:F9 A5:Z5 A10:Z12 A6:E9 G6:Z9 A15:Z16 A13:E14 G13:Z14 A18:Z19 A17:E17 G17:Z17 A25:Z26 A20:E24 G20:Z24 A29:Z30 A27:E28 G27:Z28 A37:Z38 A31:E36 G31:Z36 A42:Z43 A39:E41 G39:Z41 A44:E46 G44:Z46 L47:L4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AG35"/>
  <sheetViews>
    <sheetView view="pageBreakPreview" topLeftCell="A28" zoomScale="80" zoomScaleSheetLayoutView="80" workbookViewId="0">
      <selection activeCell="AF37" sqref="AF37"/>
    </sheetView>
  </sheetViews>
  <sheetFormatPr defaultRowHeight="28.5" customHeight="1"/>
  <cols>
    <col min="1" max="1" width="26.42578125" style="365" customWidth="1"/>
    <col min="2" max="2" width="46.85546875" style="370" customWidth="1"/>
    <col min="3" max="3" width="30.7109375" style="422" customWidth="1"/>
    <col min="4" max="5" width="8.28515625" style="368" hidden="1" customWidth="1"/>
    <col min="6" max="6" width="10.85546875" style="369" hidden="1" customWidth="1"/>
    <col min="7" max="8" width="8.28515625" style="368" hidden="1" customWidth="1"/>
    <col min="9" max="9" width="13.85546875" style="366" hidden="1" customWidth="1"/>
    <col min="10" max="11" width="8.28515625" style="367" hidden="1" customWidth="1"/>
    <col min="12" max="12" width="13.85546875" style="366" hidden="1" customWidth="1"/>
    <col min="13" max="13" width="8.28515625" style="367" hidden="1" customWidth="1"/>
    <col min="14" max="14" width="8.28515625" style="368" hidden="1" customWidth="1"/>
    <col min="15" max="15" width="18.28515625" style="369" hidden="1" customWidth="1"/>
    <col min="16" max="17" width="8.28515625" style="368" hidden="1" customWidth="1"/>
    <col min="18" max="18" width="18.28515625" style="369" hidden="1" customWidth="1"/>
    <col min="19" max="19" width="8.28515625" style="368" hidden="1" customWidth="1"/>
    <col min="20" max="20" width="18.28515625" style="369" hidden="1" customWidth="1"/>
    <col min="21" max="21" width="11.28515625" style="369" hidden="1" customWidth="1"/>
    <col min="22" max="22" width="18.28515625" style="369" hidden="1" customWidth="1"/>
    <col min="23" max="23" width="13.85546875" style="378" hidden="1" customWidth="1"/>
    <col min="24" max="24" width="18.28515625" style="369" customWidth="1"/>
    <col min="25" max="25" width="12.28515625" style="377" hidden="1" customWidth="1"/>
    <col min="26" max="26" width="18.28515625" style="362" customWidth="1"/>
    <col min="27" max="27" width="9.140625" style="377" hidden="1" customWidth="1"/>
    <col min="28" max="28" width="19.28515625" style="513" customWidth="1"/>
    <col min="29" max="29" width="9.140625" style="377" hidden="1" customWidth="1"/>
    <col min="30" max="30" width="19.28515625" style="362" customWidth="1"/>
    <col min="31" max="31" width="9.140625" style="377" hidden="1" customWidth="1"/>
    <col min="32" max="32" width="19.28515625" style="362" customWidth="1"/>
    <col min="33" max="16384" width="9.140625" style="362"/>
  </cols>
  <sheetData>
    <row r="1" spans="1:33" ht="122.25" customHeight="1" thickBot="1">
      <c r="A1" s="676" t="s">
        <v>408</v>
      </c>
      <c r="B1" s="677"/>
      <c r="C1" s="677"/>
      <c r="D1" s="677"/>
      <c r="E1" s="677"/>
      <c r="F1" s="677"/>
      <c r="G1" s="677"/>
      <c r="H1" s="677"/>
      <c r="I1" s="677"/>
      <c r="J1" s="677"/>
      <c r="K1" s="677"/>
      <c r="L1" s="677"/>
      <c r="M1" s="677"/>
      <c r="N1" s="677"/>
      <c r="O1" s="677"/>
      <c r="P1" s="677"/>
      <c r="Q1" s="677"/>
      <c r="R1" s="677"/>
      <c r="S1" s="677"/>
      <c r="T1" s="678"/>
      <c r="U1" s="678"/>
      <c r="V1" s="678"/>
      <c r="W1" s="678"/>
      <c r="X1" s="678"/>
      <c r="Y1" s="678"/>
      <c r="Z1" s="678"/>
      <c r="AA1" s="678"/>
      <c r="AB1" s="678"/>
      <c r="AC1" s="678"/>
      <c r="AD1" s="678"/>
      <c r="AE1" s="678"/>
      <c r="AF1" s="679"/>
    </row>
    <row r="2" spans="1:33" s="363" customFormat="1" ht="61.5" customHeight="1" thickBot="1">
      <c r="A2" s="599" t="s">
        <v>76</v>
      </c>
      <c r="B2" s="599" t="s">
        <v>77</v>
      </c>
      <c r="C2" s="600" t="s">
        <v>68</v>
      </c>
      <c r="D2" s="601" t="s">
        <v>155</v>
      </c>
      <c r="E2" s="601"/>
      <c r="F2" s="601" t="s">
        <v>78</v>
      </c>
      <c r="G2" s="601" t="s">
        <v>154</v>
      </c>
      <c r="H2" s="601"/>
      <c r="I2" s="601" t="s">
        <v>79</v>
      </c>
      <c r="J2" s="601" t="s">
        <v>80</v>
      </c>
      <c r="K2" s="601" t="s">
        <v>81</v>
      </c>
      <c r="L2" s="601" t="s">
        <v>82</v>
      </c>
      <c r="M2" s="601" t="s">
        <v>153</v>
      </c>
      <c r="N2" s="601" t="s">
        <v>83</v>
      </c>
      <c r="O2" s="600" t="s">
        <v>264</v>
      </c>
      <c r="P2" s="601" t="s">
        <v>152</v>
      </c>
      <c r="Q2" s="601" t="s">
        <v>84</v>
      </c>
      <c r="R2" s="600" t="s">
        <v>265</v>
      </c>
      <c r="S2" s="602" t="s">
        <v>151</v>
      </c>
      <c r="T2" s="603" t="s">
        <v>266</v>
      </c>
      <c r="U2" s="604" t="s">
        <v>150</v>
      </c>
      <c r="V2" s="604" t="s">
        <v>267</v>
      </c>
      <c r="W2" s="605" t="s">
        <v>167</v>
      </c>
      <c r="X2" s="604" t="s">
        <v>268</v>
      </c>
      <c r="Y2" s="605" t="s">
        <v>201</v>
      </c>
      <c r="Z2" s="604" t="s">
        <v>269</v>
      </c>
      <c r="AA2" s="605" t="s">
        <v>295</v>
      </c>
      <c r="AB2" s="606" t="s">
        <v>296</v>
      </c>
      <c r="AC2" s="605" t="s">
        <v>341</v>
      </c>
      <c r="AD2" s="604" t="s">
        <v>342</v>
      </c>
      <c r="AE2" s="605" t="s">
        <v>395</v>
      </c>
      <c r="AF2" s="607" t="s">
        <v>396</v>
      </c>
    </row>
    <row r="3" spans="1:33" s="364" customFormat="1" ht="28.5" customHeight="1" thickBot="1">
      <c r="A3" s="680" t="s">
        <v>85</v>
      </c>
      <c r="B3" s="385" t="s">
        <v>86</v>
      </c>
      <c r="C3" s="410" t="s">
        <v>219</v>
      </c>
      <c r="D3" s="391" t="s">
        <v>48</v>
      </c>
      <c r="E3" s="380" t="s">
        <v>48</v>
      </c>
      <c r="F3" s="381" t="s">
        <v>48</v>
      </c>
      <c r="G3" s="379" t="s">
        <v>48</v>
      </c>
      <c r="H3" s="380"/>
      <c r="I3" s="381" t="s">
        <v>48</v>
      </c>
      <c r="J3" s="379" t="s">
        <v>48</v>
      </c>
      <c r="K3" s="381"/>
      <c r="L3" s="381" t="s">
        <v>48</v>
      </c>
      <c r="M3" s="379" t="s">
        <v>48</v>
      </c>
      <c r="N3" s="381" t="s">
        <v>48</v>
      </c>
      <c r="O3" s="381" t="s">
        <v>48</v>
      </c>
      <c r="P3" s="379" t="s">
        <v>48</v>
      </c>
      <c r="Q3" s="381" t="s">
        <v>48</v>
      </c>
      <c r="R3" s="381" t="s">
        <v>48</v>
      </c>
      <c r="S3" s="580">
        <v>30</v>
      </c>
      <c r="T3" s="388">
        <f>S3*0.2</f>
        <v>6</v>
      </c>
      <c r="U3" s="379">
        <v>40</v>
      </c>
      <c r="V3" s="381">
        <f>U3*0.2</f>
        <v>8</v>
      </c>
      <c r="W3" s="382">
        <v>50</v>
      </c>
      <c r="X3" s="475">
        <f>W3*0.2</f>
        <v>10</v>
      </c>
      <c r="Y3" s="382">
        <v>50</v>
      </c>
      <c r="Z3" s="475">
        <f>Y3*0.2</f>
        <v>10</v>
      </c>
      <c r="AA3" s="382">
        <v>50</v>
      </c>
      <c r="AB3" s="475">
        <f>AA3*0.2</f>
        <v>10</v>
      </c>
      <c r="AC3" s="382">
        <v>55</v>
      </c>
      <c r="AD3" s="475">
        <f>AC3*0.2</f>
        <v>11</v>
      </c>
      <c r="AE3" s="584">
        <v>47</v>
      </c>
      <c r="AF3" s="505">
        <f>AE3*0.2</f>
        <v>9.4</v>
      </c>
      <c r="AG3" s="617"/>
    </row>
    <row r="4" spans="1:33" s="364" customFormat="1" ht="28.5" customHeight="1" thickBot="1">
      <c r="A4" s="680"/>
      <c r="B4" s="386" t="s">
        <v>88</v>
      </c>
      <c r="C4" s="411" t="s">
        <v>218</v>
      </c>
      <c r="D4" s="384" t="s">
        <v>48</v>
      </c>
      <c r="E4" s="260" t="s">
        <v>48</v>
      </c>
      <c r="F4" s="261" t="s">
        <v>48</v>
      </c>
      <c r="G4" s="361" t="s">
        <v>48</v>
      </c>
      <c r="H4" s="260"/>
      <c r="I4" s="261" t="s">
        <v>48</v>
      </c>
      <c r="J4" s="361" t="s">
        <v>48</v>
      </c>
      <c r="K4" s="261"/>
      <c r="L4" s="261" t="s">
        <v>48</v>
      </c>
      <c r="M4" s="361" t="s">
        <v>48</v>
      </c>
      <c r="N4" s="261" t="s">
        <v>48</v>
      </c>
      <c r="O4" s="261" t="s">
        <v>48</v>
      </c>
      <c r="P4" s="361" t="s">
        <v>48</v>
      </c>
      <c r="Q4" s="261" t="s">
        <v>48</v>
      </c>
      <c r="R4" s="261" t="s">
        <v>48</v>
      </c>
      <c r="S4" s="578">
        <v>30</v>
      </c>
      <c r="T4" s="389">
        <f t="shared" ref="T4:T32" si="0">S4*0.2</f>
        <v>6</v>
      </c>
      <c r="U4" s="361">
        <v>40</v>
      </c>
      <c r="V4" s="261">
        <f t="shared" ref="V4:V32" si="1">U4*0.2</f>
        <v>8</v>
      </c>
      <c r="W4" s="375">
        <v>50</v>
      </c>
      <c r="X4" s="265">
        <f t="shared" ref="X4:X32" si="2">W4*0.2</f>
        <v>10</v>
      </c>
      <c r="Y4" s="375">
        <v>50</v>
      </c>
      <c r="Z4" s="265">
        <f t="shared" ref="Z4:Z7" si="3">Y4*0.2</f>
        <v>10</v>
      </c>
      <c r="AA4" s="375">
        <v>50</v>
      </c>
      <c r="AB4" s="265">
        <f t="shared" ref="AB4:AB7" si="4">AA4*0.2</f>
        <v>10</v>
      </c>
      <c r="AC4" s="375">
        <v>65</v>
      </c>
      <c r="AD4" s="265">
        <f>AC4*0.2</f>
        <v>13</v>
      </c>
      <c r="AE4" s="582">
        <v>50</v>
      </c>
      <c r="AF4" s="507">
        <f t="shared" ref="AF4:AF34" si="5">AE4*0.2</f>
        <v>10</v>
      </c>
      <c r="AG4" s="581"/>
    </row>
    <row r="5" spans="1:33" s="364" customFormat="1" ht="28.5" customHeight="1" thickBot="1">
      <c r="A5" s="680"/>
      <c r="B5" s="386" t="s">
        <v>141</v>
      </c>
      <c r="C5" s="412" t="s">
        <v>198</v>
      </c>
      <c r="D5" s="384" t="s">
        <v>48</v>
      </c>
      <c r="E5" s="260" t="s">
        <v>48</v>
      </c>
      <c r="F5" s="261" t="s">
        <v>48</v>
      </c>
      <c r="G5" s="361" t="s">
        <v>48</v>
      </c>
      <c r="H5" s="260"/>
      <c r="I5" s="261" t="s">
        <v>48</v>
      </c>
      <c r="J5" s="361" t="s">
        <v>48</v>
      </c>
      <c r="K5" s="261"/>
      <c r="L5" s="261" t="s">
        <v>48</v>
      </c>
      <c r="M5" s="361" t="s">
        <v>48</v>
      </c>
      <c r="N5" s="261"/>
      <c r="O5" s="261" t="s">
        <v>48</v>
      </c>
      <c r="P5" s="361" t="s">
        <v>48</v>
      </c>
      <c r="Q5" s="261"/>
      <c r="R5" s="261" t="s">
        <v>48</v>
      </c>
      <c r="S5" s="578" t="s">
        <v>48</v>
      </c>
      <c r="T5" s="389" t="s">
        <v>48</v>
      </c>
      <c r="U5" s="361">
        <v>40</v>
      </c>
      <c r="V5" s="261">
        <f t="shared" si="1"/>
        <v>8</v>
      </c>
      <c r="W5" s="375">
        <v>50</v>
      </c>
      <c r="X5" s="265">
        <f t="shared" si="2"/>
        <v>10</v>
      </c>
      <c r="Y5" s="375">
        <v>50</v>
      </c>
      <c r="Z5" s="265">
        <f t="shared" si="3"/>
        <v>10</v>
      </c>
      <c r="AA5" s="375">
        <v>50</v>
      </c>
      <c r="AB5" s="265">
        <f t="shared" si="4"/>
        <v>10</v>
      </c>
      <c r="AC5" s="375">
        <v>60</v>
      </c>
      <c r="AD5" s="265">
        <f>AC5*0.2</f>
        <v>12</v>
      </c>
      <c r="AE5" s="582">
        <v>54</v>
      </c>
      <c r="AF5" s="507">
        <f t="shared" si="5"/>
        <v>10.8</v>
      </c>
    </row>
    <row r="6" spans="1:33" s="364" customFormat="1" ht="28.5" customHeight="1" thickBot="1">
      <c r="A6" s="680"/>
      <c r="B6" s="387" t="s">
        <v>16</v>
      </c>
      <c r="C6" s="411" t="s">
        <v>318</v>
      </c>
      <c r="D6" s="384" t="s">
        <v>48</v>
      </c>
      <c r="E6" s="260" t="s">
        <v>48</v>
      </c>
      <c r="F6" s="261" t="s">
        <v>48</v>
      </c>
      <c r="G6" s="361" t="s">
        <v>48</v>
      </c>
      <c r="H6" s="260"/>
      <c r="I6" s="261" t="s">
        <v>48</v>
      </c>
      <c r="J6" s="361">
        <v>60</v>
      </c>
      <c r="K6" s="261">
        <v>307.11700000000002</v>
      </c>
      <c r="L6" s="261">
        <f>J6*0.3</f>
        <v>18</v>
      </c>
      <c r="M6" s="361">
        <v>60</v>
      </c>
      <c r="N6" s="261">
        <v>332.25292000000002</v>
      </c>
      <c r="O6" s="261">
        <f>M6*0.3</f>
        <v>18</v>
      </c>
      <c r="P6" s="361">
        <v>70</v>
      </c>
      <c r="Q6" s="261">
        <v>288.19600000000003</v>
      </c>
      <c r="R6" s="261">
        <f>P6*0.3</f>
        <v>21</v>
      </c>
      <c r="S6" s="578">
        <v>80</v>
      </c>
      <c r="T6" s="389">
        <f t="shared" si="0"/>
        <v>16</v>
      </c>
      <c r="U6" s="361">
        <v>90</v>
      </c>
      <c r="V6" s="261">
        <f t="shared" si="1"/>
        <v>18</v>
      </c>
      <c r="W6" s="375">
        <v>90</v>
      </c>
      <c r="X6" s="265">
        <f t="shared" si="2"/>
        <v>18</v>
      </c>
      <c r="Y6" s="375">
        <v>72</v>
      </c>
      <c r="Z6" s="265">
        <f t="shared" si="3"/>
        <v>14.4</v>
      </c>
      <c r="AA6" s="375">
        <v>55</v>
      </c>
      <c r="AB6" s="265">
        <f t="shared" si="4"/>
        <v>11</v>
      </c>
      <c r="AC6" s="375">
        <v>60</v>
      </c>
      <c r="AD6" s="265">
        <f>AC6*0.2</f>
        <v>12</v>
      </c>
      <c r="AE6" s="582">
        <v>48</v>
      </c>
      <c r="AF6" s="507">
        <f t="shared" si="5"/>
        <v>9.6000000000000014</v>
      </c>
    </row>
    <row r="7" spans="1:33" s="364" customFormat="1" ht="28.5" customHeight="1" thickBot="1">
      <c r="A7" s="680"/>
      <c r="B7" s="395" t="s">
        <v>17</v>
      </c>
      <c r="C7" s="418" t="s">
        <v>319</v>
      </c>
      <c r="D7" s="392" t="s">
        <v>48</v>
      </c>
      <c r="E7" s="383" t="s">
        <v>48</v>
      </c>
      <c r="F7" s="373" t="s">
        <v>48</v>
      </c>
      <c r="G7" s="371" t="s">
        <v>48</v>
      </c>
      <c r="H7" s="383"/>
      <c r="I7" s="373" t="s">
        <v>48</v>
      </c>
      <c r="J7" s="371" t="s">
        <v>48</v>
      </c>
      <c r="K7" s="373"/>
      <c r="L7" s="373" t="s">
        <v>48</v>
      </c>
      <c r="M7" s="371" t="s">
        <v>48</v>
      </c>
      <c r="N7" s="373" t="s">
        <v>48</v>
      </c>
      <c r="O7" s="373" t="s">
        <v>48</v>
      </c>
      <c r="P7" s="371">
        <v>30</v>
      </c>
      <c r="Q7" s="373"/>
      <c r="R7" s="373">
        <f t="shared" ref="R7:R32" si="6">P7*0.3</f>
        <v>9</v>
      </c>
      <c r="S7" s="579">
        <v>40</v>
      </c>
      <c r="T7" s="390">
        <f t="shared" si="0"/>
        <v>8</v>
      </c>
      <c r="U7" s="371">
        <v>50</v>
      </c>
      <c r="V7" s="373">
        <f t="shared" si="1"/>
        <v>10</v>
      </c>
      <c r="W7" s="376">
        <v>50</v>
      </c>
      <c r="X7" s="398">
        <f t="shared" si="2"/>
        <v>10</v>
      </c>
      <c r="Y7" s="376">
        <v>50</v>
      </c>
      <c r="Z7" s="398">
        <f t="shared" si="3"/>
        <v>10</v>
      </c>
      <c r="AA7" s="376">
        <v>40</v>
      </c>
      <c r="AB7" s="398">
        <f t="shared" si="4"/>
        <v>8</v>
      </c>
      <c r="AC7" s="376">
        <v>50</v>
      </c>
      <c r="AD7" s="398">
        <f>AC7*0.2</f>
        <v>10</v>
      </c>
      <c r="AE7" s="376">
        <v>50</v>
      </c>
      <c r="AF7" s="508">
        <f t="shared" si="5"/>
        <v>10</v>
      </c>
    </row>
    <row r="8" spans="1:33" s="364" customFormat="1" ht="28.5" customHeight="1" thickBot="1">
      <c r="A8" s="674" t="s">
        <v>92</v>
      </c>
      <c r="B8" s="572" t="s">
        <v>397</v>
      </c>
      <c r="C8" s="573" t="s">
        <v>398</v>
      </c>
      <c r="D8" s="391"/>
      <c r="E8" s="585"/>
      <c r="F8" s="381"/>
      <c r="G8" s="379"/>
      <c r="H8" s="585"/>
      <c r="I8" s="381"/>
      <c r="J8" s="379"/>
      <c r="K8" s="381"/>
      <c r="L8" s="381"/>
      <c r="M8" s="379"/>
      <c r="N8" s="381"/>
      <c r="O8" s="475"/>
      <c r="P8" s="379"/>
      <c r="Q8" s="381"/>
      <c r="R8" s="475"/>
      <c r="S8" s="580"/>
      <c r="T8" s="388" t="s">
        <v>48</v>
      </c>
      <c r="U8" s="379"/>
      <c r="V8" s="381" t="s">
        <v>48</v>
      </c>
      <c r="W8" s="382"/>
      <c r="X8" s="475" t="s">
        <v>48</v>
      </c>
      <c r="Y8" s="382"/>
      <c r="Z8" s="475" t="s">
        <v>48</v>
      </c>
      <c r="AA8" s="382"/>
      <c r="AB8" s="475" t="s">
        <v>48</v>
      </c>
      <c r="AC8" s="382"/>
      <c r="AD8" s="475" t="s">
        <v>48</v>
      </c>
      <c r="AE8" s="584">
        <v>27</v>
      </c>
      <c r="AF8" s="505">
        <f t="shared" si="5"/>
        <v>5.4</v>
      </c>
    </row>
    <row r="9" spans="1:33" s="364" customFormat="1" ht="28.5" customHeight="1">
      <c r="A9" s="672"/>
      <c r="B9" s="401" t="s">
        <v>93</v>
      </c>
      <c r="C9" s="413" t="s">
        <v>315</v>
      </c>
      <c r="D9" s="391" t="s">
        <v>48</v>
      </c>
      <c r="E9" s="380" t="s">
        <v>48</v>
      </c>
      <c r="F9" s="381" t="s">
        <v>48</v>
      </c>
      <c r="G9" s="379" t="s">
        <v>48</v>
      </c>
      <c r="H9" s="380"/>
      <c r="I9" s="381" t="s">
        <v>48</v>
      </c>
      <c r="J9" s="379">
        <v>60</v>
      </c>
      <c r="K9" s="381">
        <v>197.67400000000001</v>
      </c>
      <c r="L9" s="381">
        <f>J9*0.3</f>
        <v>18</v>
      </c>
      <c r="M9" s="379">
        <v>60</v>
      </c>
      <c r="N9" s="381">
        <v>230.99024</v>
      </c>
      <c r="O9" s="381">
        <f>M9*0.3</f>
        <v>18</v>
      </c>
      <c r="P9" s="379">
        <v>70</v>
      </c>
      <c r="Q9" s="381">
        <v>202.83600000000001</v>
      </c>
      <c r="R9" s="381">
        <f t="shared" si="6"/>
        <v>21</v>
      </c>
      <c r="S9" s="580">
        <v>70</v>
      </c>
      <c r="T9" s="389">
        <f t="shared" si="0"/>
        <v>14</v>
      </c>
      <c r="U9" s="361">
        <v>70</v>
      </c>
      <c r="V9" s="261">
        <f t="shared" si="1"/>
        <v>14</v>
      </c>
      <c r="W9" s="375">
        <v>70</v>
      </c>
      <c r="X9" s="265">
        <f t="shared" si="2"/>
        <v>14</v>
      </c>
      <c r="Y9" s="375">
        <v>70</v>
      </c>
      <c r="Z9" s="265">
        <f>Y9*0.2</f>
        <v>14</v>
      </c>
      <c r="AA9" s="375">
        <v>70</v>
      </c>
      <c r="AB9" s="265">
        <f>AA9*0.2</f>
        <v>14</v>
      </c>
      <c r="AC9" s="375">
        <v>70</v>
      </c>
      <c r="AD9" s="265">
        <f>AC9*0.2</f>
        <v>14</v>
      </c>
      <c r="AE9" s="582">
        <v>67</v>
      </c>
      <c r="AF9" s="507">
        <f t="shared" si="5"/>
        <v>13.4</v>
      </c>
    </row>
    <row r="10" spans="1:33" s="364" customFormat="1" ht="28.5" customHeight="1" thickBot="1">
      <c r="A10" s="675"/>
      <c r="B10" s="480" t="s">
        <v>21</v>
      </c>
      <c r="C10" s="418" t="s">
        <v>320</v>
      </c>
      <c r="D10" s="392">
        <v>50</v>
      </c>
      <c r="E10" s="383">
        <v>201.739</v>
      </c>
      <c r="F10" s="373">
        <f>D10*0.2</f>
        <v>10</v>
      </c>
      <c r="G10" s="371">
        <v>50</v>
      </c>
      <c r="H10" s="383">
        <v>250.45699999999999</v>
      </c>
      <c r="I10" s="373">
        <f>G10*0.3</f>
        <v>15</v>
      </c>
      <c r="J10" s="371">
        <v>60</v>
      </c>
      <c r="K10" s="373">
        <v>235.02938</v>
      </c>
      <c r="L10" s="373">
        <f t="shared" ref="L10:L27" si="7">J10*0.3</f>
        <v>18</v>
      </c>
      <c r="M10" s="371">
        <v>60</v>
      </c>
      <c r="N10" s="373">
        <v>233.28039000000001</v>
      </c>
      <c r="O10" s="373">
        <f t="shared" ref="O10:O27" si="8">M10*0.3</f>
        <v>18</v>
      </c>
      <c r="P10" s="371">
        <v>70</v>
      </c>
      <c r="Q10" s="373">
        <v>209.67230000000001</v>
      </c>
      <c r="R10" s="373">
        <f t="shared" si="6"/>
        <v>21</v>
      </c>
      <c r="S10" s="579">
        <v>70</v>
      </c>
      <c r="T10" s="390">
        <f t="shared" si="0"/>
        <v>14</v>
      </c>
      <c r="U10" s="371">
        <v>70</v>
      </c>
      <c r="V10" s="373">
        <f t="shared" si="1"/>
        <v>14</v>
      </c>
      <c r="W10" s="376">
        <v>70</v>
      </c>
      <c r="X10" s="398">
        <f t="shared" si="2"/>
        <v>14</v>
      </c>
      <c r="Y10" s="376">
        <v>70</v>
      </c>
      <c r="Z10" s="398">
        <f>Y10*0.2</f>
        <v>14</v>
      </c>
      <c r="AA10" s="376">
        <v>60</v>
      </c>
      <c r="AB10" s="398">
        <f>AA10*0.2</f>
        <v>12</v>
      </c>
      <c r="AC10" s="376">
        <v>35</v>
      </c>
      <c r="AD10" s="398">
        <f>AC10*0.2</f>
        <v>7</v>
      </c>
      <c r="AE10" s="583">
        <v>29</v>
      </c>
      <c r="AF10" s="508">
        <f t="shared" si="5"/>
        <v>5.8000000000000007</v>
      </c>
    </row>
    <row r="11" spans="1:33" s="364" customFormat="1" ht="28.5" customHeight="1" thickBot="1">
      <c r="A11" s="618" t="s">
        <v>96</v>
      </c>
      <c r="B11" s="589" t="s">
        <v>23</v>
      </c>
      <c r="C11" s="590" t="s">
        <v>321</v>
      </c>
      <c r="D11" s="591" t="s">
        <v>48</v>
      </c>
      <c r="E11" s="592" t="s">
        <v>48</v>
      </c>
      <c r="F11" s="593" t="s">
        <v>48</v>
      </c>
      <c r="G11" s="594">
        <v>120</v>
      </c>
      <c r="H11" s="595">
        <v>371.80500000000001</v>
      </c>
      <c r="I11" s="593">
        <f t="shared" ref="I11:I13" si="9">G11*0.3</f>
        <v>36</v>
      </c>
      <c r="J11" s="594">
        <v>120</v>
      </c>
      <c r="K11" s="593">
        <v>340.75412999999998</v>
      </c>
      <c r="L11" s="593">
        <f t="shared" si="7"/>
        <v>36</v>
      </c>
      <c r="M11" s="594">
        <v>120</v>
      </c>
      <c r="N11" s="593">
        <v>336.07434000000001</v>
      </c>
      <c r="O11" s="593">
        <f t="shared" si="8"/>
        <v>36</v>
      </c>
      <c r="P11" s="594">
        <v>120</v>
      </c>
      <c r="Q11" s="593">
        <v>325.07659999999998</v>
      </c>
      <c r="R11" s="593">
        <f t="shared" si="6"/>
        <v>36</v>
      </c>
      <c r="S11" s="596">
        <v>120</v>
      </c>
      <c r="T11" s="597">
        <f t="shared" si="0"/>
        <v>24</v>
      </c>
      <c r="U11" s="594">
        <v>150</v>
      </c>
      <c r="V11" s="593">
        <f t="shared" si="1"/>
        <v>30</v>
      </c>
      <c r="W11" s="509">
        <v>160</v>
      </c>
      <c r="X11" s="510">
        <f t="shared" si="2"/>
        <v>32</v>
      </c>
      <c r="Y11" s="509">
        <v>251</v>
      </c>
      <c r="Z11" s="510">
        <f>Y11*0.2</f>
        <v>50.2</v>
      </c>
      <c r="AA11" s="509">
        <v>200</v>
      </c>
      <c r="AB11" s="510">
        <f>AA11*0.2</f>
        <v>40</v>
      </c>
      <c r="AC11" s="509">
        <v>200</v>
      </c>
      <c r="AD11" s="510">
        <f>AC11*0.2</f>
        <v>40</v>
      </c>
      <c r="AE11" s="598">
        <v>172</v>
      </c>
      <c r="AF11" s="511">
        <f t="shared" si="5"/>
        <v>34.4</v>
      </c>
    </row>
    <row r="12" spans="1:33" s="364" customFormat="1" ht="28.5" customHeight="1" thickBot="1">
      <c r="A12" s="680" t="s">
        <v>97</v>
      </c>
      <c r="B12" s="399" t="s">
        <v>25</v>
      </c>
      <c r="C12" s="415" t="s">
        <v>314</v>
      </c>
      <c r="D12" s="391">
        <v>50</v>
      </c>
      <c r="E12" s="585">
        <v>203.976</v>
      </c>
      <c r="F12" s="381">
        <f>D12*0.2</f>
        <v>10</v>
      </c>
      <c r="G12" s="379">
        <v>50</v>
      </c>
      <c r="H12" s="585">
        <v>203.41499999999999</v>
      </c>
      <c r="I12" s="381">
        <f t="shared" si="9"/>
        <v>15</v>
      </c>
      <c r="J12" s="379">
        <v>30</v>
      </c>
      <c r="K12" s="381">
        <v>219.88723999999999</v>
      </c>
      <c r="L12" s="381">
        <f t="shared" si="7"/>
        <v>9</v>
      </c>
      <c r="M12" s="379">
        <v>27</v>
      </c>
      <c r="N12" s="381">
        <v>214.91354000000001</v>
      </c>
      <c r="O12" s="475">
        <f t="shared" si="8"/>
        <v>8.1</v>
      </c>
      <c r="P12" s="379">
        <v>25</v>
      </c>
      <c r="Q12" s="381">
        <v>203.7894</v>
      </c>
      <c r="R12" s="475">
        <f t="shared" si="6"/>
        <v>7.5</v>
      </c>
      <c r="S12" s="580">
        <v>20</v>
      </c>
      <c r="T12" s="388">
        <f t="shared" si="0"/>
        <v>4</v>
      </c>
      <c r="U12" s="379">
        <v>20</v>
      </c>
      <c r="V12" s="381">
        <f t="shared" si="1"/>
        <v>4</v>
      </c>
      <c r="W12" s="382">
        <v>30</v>
      </c>
      <c r="X12" s="475">
        <f t="shared" si="2"/>
        <v>6</v>
      </c>
      <c r="Y12" s="382">
        <v>20</v>
      </c>
      <c r="Z12" s="475">
        <f>Y12*0.2</f>
        <v>4</v>
      </c>
      <c r="AA12" s="382">
        <v>20</v>
      </c>
      <c r="AB12" s="475">
        <f>AA12*0.2</f>
        <v>4</v>
      </c>
      <c r="AC12" s="382">
        <v>20</v>
      </c>
      <c r="AD12" s="475">
        <f>AC12*0.2</f>
        <v>4</v>
      </c>
      <c r="AE12" s="584">
        <v>12</v>
      </c>
      <c r="AF12" s="505">
        <f t="shared" si="5"/>
        <v>2.4000000000000004</v>
      </c>
    </row>
    <row r="13" spans="1:33" s="364" customFormat="1" ht="28.5" customHeight="1" thickBot="1">
      <c r="A13" s="680"/>
      <c r="B13" s="401" t="s">
        <v>26</v>
      </c>
      <c r="C13" s="413" t="s">
        <v>315</v>
      </c>
      <c r="D13" s="384">
        <v>50</v>
      </c>
      <c r="E13" s="264">
        <v>203.976</v>
      </c>
      <c r="F13" s="261">
        <f>D13*0.2</f>
        <v>10</v>
      </c>
      <c r="G13" s="361">
        <v>50</v>
      </c>
      <c r="H13" s="264">
        <v>234.49600000000001</v>
      </c>
      <c r="I13" s="261">
        <f t="shared" si="9"/>
        <v>15</v>
      </c>
      <c r="J13" s="361">
        <v>30</v>
      </c>
      <c r="K13" s="261">
        <v>212.21695</v>
      </c>
      <c r="L13" s="261">
        <f t="shared" si="7"/>
        <v>9</v>
      </c>
      <c r="M13" s="361">
        <v>27</v>
      </c>
      <c r="N13" s="261">
        <v>215.56195</v>
      </c>
      <c r="O13" s="265">
        <f t="shared" si="8"/>
        <v>8.1</v>
      </c>
      <c r="P13" s="361">
        <v>27</v>
      </c>
      <c r="Q13" s="261">
        <v>215.21039999999999</v>
      </c>
      <c r="R13" s="265">
        <f t="shared" si="6"/>
        <v>8.1</v>
      </c>
      <c r="S13" s="578">
        <v>25</v>
      </c>
      <c r="T13" s="389">
        <f t="shared" si="0"/>
        <v>5</v>
      </c>
      <c r="U13" s="361">
        <v>20</v>
      </c>
      <c r="V13" s="261">
        <f t="shared" si="1"/>
        <v>4</v>
      </c>
      <c r="W13" s="375">
        <v>30</v>
      </c>
      <c r="X13" s="265">
        <f t="shared" si="2"/>
        <v>6</v>
      </c>
      <c r="Y13" s="375">
        <v>20</v>
      </c>
      <c r="Z13" s="265">
        <f t="shared" ref="Z13:Z16" si="10">Y13*0.2</f>
        <v>4</v>
      </c>
      <c r="AA13" s="375">
        <v>20</v>
      </c>
      <c r="AB13" s="265">
        <f t="shared" ref="AB13:AB16" si="11">AA13*0.2</f>
        <v>4</v>
      </c>
      <c r="AC13" s="375">
        <v>20</v>
      </c>
      <c r="AD13" s="265">
        <f t="shared" ref="AD13:AD16" si="12">AC13*0.2</f>
        <v>4</v>
      </c>
      <c r="AE13" s="582">
        <v>18</v>
      </c>
      <c r="AF13" s="507">
        <f t="shared" si="5"/>
        <v>3.6</v>
      </c>
    </row>
    <row r="14" spans="1:33" s="364" customFormat="1" ht="28.5" customHeight="1" thickBot="1">
      <c r="A14" s="680"/>
      <c r="B14" s="401" t="s">
        <v>27</v>
      </c>
      <c r="C14" s="413" t="s">
        <v>316</v>
      </c>
      <c r="D14" s="384" t="s">
        <v>48</v>
      </c>
      <c r="E14" s="260" t="s">
        <v>48</v>
      </c>
      <c r="F14" s="261" t="s">
        <v>48</v>
      </c>
      <c r="G14" s="361" t="s">
        <v>48</v>
      </c>
      <c r="H14" s="260"/>
      <c r="I14" s="261" t="s">
        <v>48</v>
      </c>
      <c r="J14" s="361">
        <v>60</v>
      </c>
      <c r="K14" s="261">
        <v>286.32900000000001</v>
      </c>
      <c r="L14" s="261">
        <f t="shared" si="7"/>
        <v>18</v>
      </c>
      <c r="M14" s="361">
        <v>70</v>
      </c>
      <c r="N14" s="261">
        <v>366.13472000000002</v>
      </c>
      <c r="O14" s="261">
        <f t="shared" si="8"/>
        <v>21</v>
      </c>
      <c r="P14" s="361">
        <v>70</v>
      </c>
      <c r="Q14" s="261">
        <v>261.7183</v>
      </c>
      <c r="R14" s="261">
        <f t="shared" si="6"/>
        <v>21</v>
      </c>
      <c r="S14" s="578">
        <v>80</v>
      </c>
      <c r="T14" s="389">
        <f t="shared" si="0"/>
        <v>16</v>
      </c>
      <c r="U14" s="361">
        <v>90</v>
      </c>
      <c r="V14" s="261">
        <f t="shared" si="1"/>
        <v>18</v>
      </c>
      <c r="W14" s="375">
        <v>90</v>
      </c>
      <c r="X14" s="265">
        <f t="shared" si="2"/>
        <v>18</v>
      </c>
      <c r="Y14" s="375">
        <v>90</v>
      </c>
      <c r="Z14" s="265">
        <f t="shared" si="10"/>
        <v>18</v>
      </c>
      <c r="AA14" s="375">
        <v>90</v>
      </c>
      <c r="AB14" s="265">
        <f t="shared" si="11"/>
        <v>18</v>
      </c>
      <c r="AC14" s="375">
        <v>90</v>
      </c>
      <c r="AD14" s="265">
        <f t="shared" si="12"/>
        <v>18</v>
      </c>
      <c r="AE14" s="582">
        <v>95</v>
      </c>
      <c r="AF14" s="507">
        <f t="shared" si="5"/>
        <v>19</v>
      </c>
    </row>
    <row r="15" spans="1:33" s="364" customFormat="1" ht="28.5" customHeight="1" thickBot="1">
      <c r="A15" s="680"/>
      <c r="B15" s="401" t="s">
        <v>125</v>
      </c>
      <c r="C15" s="413" t="s">
        <v>317</v>
      </c>
      <c r="D15" s="384">
        <v>80</v>
      </c>
      <c r="E15" s="264">
        <v>203.976</v>
      </c>
      <c r="F15" s="261">
        <f>D15*0.2</f>
        <v>16</v>
      </c>
      <c r="G15" s="361">
        <v>80</v>
      </c>
      <c r="H15" s="264">
        <v>203.149</v>
      </c>
      <c r="I15" s="261">
        <f>G15*0.3</f>
        <v>24</v>
      </c>
      <c r="J15" s="361">
        <v>80</v>
      </c>
      <c r="K15" s="261">
        <v>204.93413000000001</v>
      </c>
      <c r="L15" s="261">
        <f t="shared" si="7"/>
        <v>24</v>
      </c>
      <c r="M15" s="361">
        <v>45</v>
      </c>
      <c r="N15" s="261">
        <v>202.64518000000001</v>
      </c>
      <c r="O15" s="265">
        <f t="shared" si="8"/>
        <v>13.5</v>
      </c>
      <c r="P15" s="361">
        <v>45</v>
      </c>
      <c r="Q15" s="261">
        <v>222.88390000000001</v>
      </c>
      <c r="R15" s="265">
        <f t="shared" si="6"/>
        <v>13.5</v>
      </c>
      <c r="S15" s="578">
        <v>45</v>
      </c>
      <c r="T15" s="389">
        <f t="shared" si="0"/>
        <v>9</v>
      </c>
      <c r="U15" s="361">
        <v>36</v>
      </c>
      <c r="V15" s="265">
        <f t="shared" si="1"/>
        <v>7.2</v>
      </c>
      <c r="W15" s="375">
        <v>40</v>
      </c>
      <c r="X15" s="265">
        <f t="shared" si="2"/>
        <v>8</v>
      </c>
      <c r="Y15" s="375">
        <v>40</v>
      </c>
      <c r="Z15" s="265">
        <f t="shared" si="10"/>
        <v>8</v>
      </c>
      <c r="AA15" s="375">
        <v>30</v>
      </c>
      <c r="AB15" s="265">
        <f t="shared" si="11"/>
        <v>6</v>
      </c>
      <c r="AC15" s="375">
        <v>30</v>
      </c>
      <c r="AD15" s="265">
        <f t="shared" si="12"/>
        <v>6</v>
      </c>
      <c r="AE15" s="582">
        <v>18</v>
      </c>
      <c r="AF15" s="507">
        <f t="shared" si="5"/>
        <v>3.6</v>
      </c>
    </row>
    <row r="16" spans="1:33" s="364" customFormat="1" ht="28.5" customHeight="1" thickBot="1">
      <c r="A16" s="680"/>
      <c r="B16" s="400" t="s">
        <v>126</v>
      </c>
      <c r="C16" s="414" t="s">
        <v>315</v>
      </c>
      <c r="D16" s="392">
        <v>70</v>
      </c>
      <c r="E16" s="383">
        <v>203.976</v>
      </c>
      <c r="F16" s="373">
        <f>D16*0.2</f>
        <v>14</v>
      </c>
      <c r="G16" s="371">
        <v>70</v>
      </c>
      <c r="H16" s="383">
        <v>212.86099999999999</v>
      </c>
      <c r="I16" s="373">
        <f t="shared" ref="I16:I27" si="13">G16*0.3</f>
        <v>21</v>
      </c>
      <c r="J16" s="371">
        <v>50</v>
      </c>
      <c r="K16" s="373">
        <v>215.07241999999999</v>
      </c>
      <c r="L16" s="373">
        <f t="shared" si="7"/>
        <v>15</v>
      </c>
      <c r="M16" s="371">
        <v>45</v>
      </c>
      <c r="N16" s="373">
        <v>202.79798</v>
      </c>
      <c r="O16" s="398">
        <f t="shared" si="8"/>
        <v>13.5</v>
      </c>
      <c r="P16" s="371">
        <v>45</v>
      </c>
      <c r="Q16" s="373">
        <v>208.58619999999999</v>
      </c>
      <c r="R16" s="398">
        <f t="shared" si="6"/>
        <v>13.5</v>
      </c>
      <c r="S16" s="579">
        <v>25</v>
      </c>
      <c r="T16" s="390">
        <f t="shared" si="0"/>
        <v>5</v>
      </c>
      <c r="U16" s="371">
        <v>30</v>
      </c>
      <c r="V16" s="373">
        <f t="shared" si="1"/>
        <v>6</v>
      </c>
      <c r="W16" s="376">
        <v>35</v>
      </c>
      <c r="X16" s="398">
        <f t="shared" si="2"/>
        <v>7</v>
      </c>
      <c r="Y16" s="376">
        <v>26</v>
      </c>
      <c r="Z16" s="398">
        <f t="shared" si="10"/>
        <v>5.2</v>
      </c>
      <c r="AA16" s="376">
        <v>25</v>
      </c>
      <c r="AB16" s="398">
        <f t="shared" si="11"/>
        <v>5</v>
      </c>
      <c r="AC16" s="376">
        <v>25</v>
      </c>
      <c r="AD16" s="398">
        <f t="shared" si="12"/>
        <v>5</v>
      </c>
      <c r="AE16" s="583">
        <v>14</v>
      </c>
      <c r="AF16" s="508">
        <f t="shared" si="5"/>
        <v>2.8000000000000003</v>
      </c>
    </row>
    <row r="17" spans="1:32" s="364" customFormat="1" ht="28.5" customHeight="1" thickBot="1">
      <c r="A17" s="680" t="s">
        <v>204</v>
      </c>
      <c r="B17" s="399" t="s">
        <v>19</v>
      </c>
      <c r="C17" s="415" t="s">
        <v>322</v>
      </c>
      <c r="D17" s="391" t="s">
        <v>48</v>
      </c>
      <c r="E17" s="380" t="s">
        <v>48</v>
      </c>
      <c r="F17" s="381" t="s">
        <v>48</v>
      </c>
      <c r="G17" s="379" t="s">
        <v>48</v>
      </c>
      <c r="H17" s="380"/>
      <c r="I17" s="381" t="s">
        <v>48</v>
      </c>
      <c r="J17" s="379" t="s">
        <v>48</v>
      </c>
      <c r="K17" s="381"/>
      <c r="L17" s="381" t="s">
        <v>48</v>
      </c>
      <c r="M17" s="379" t="s">
        <v>48</v>
      </c>
      <c r="N17" s="381" t="s">
        <v>48</v>
      </c>
      <c r="O17" s="381" t="s">
        <v>48</v>
      </c>
      <c r="P17" s="379">
        <v>30</v>
      </c>
      <c r="Q17" s="381">
        <v>225.20400000000001</v>
      </c>
      <c r="R17" s="381">
        <f t="shared" si="6"/>
        <v>9</v>
      </c>
      <c r="S17" s="580">
        <v>30</v>
      </c>
      <c r="T17" s="388">
        <f t="shared" si="0"/>
        <v>6</v>
      </c>
      <c r="U17" s="379">
        <v>30</v>
      </c>
      <c r="V17" s="381">
        <f t="shared" si="1"/>
        <v>6</v>
      </c>
      <c r="W17" s="382">
        <v>30</v>
      </c>
      <c r="X17" s="475">
        <f t="shared" si="2"/>
        <v>6</v>
      </c>
      <c r="Y17" s="382">
        <v>30</v>
      </c>
      <c r="Z17" s="475">
        <f>Y17*0.2</f>
        <v>6</v>
      </c>
      <c r="AA17" s="382">
        <v>30</v>
      </c>
      <c r="AB17" s="475">
        <f>AA17*0.2</f>
        <v>6</v>
      </c>
      <c r="AC17" s="382">
        <v>20</v>
      </c>
      <c r="AD17" s="475">
        <f>AC17*0.2</f>
        <v>4</v>
      </c>
      <c r="AE17" s="584">
        <v>17</v>
      </c>
      <c r="AF17" s="505">
        <f t="shared" si="5"/>
        <v>3.4000000000000004</v>
      </c>
    </row>
    <row r="18" spans="1:32" s="364" customFormat="1" ht="28.5" customHeight="1" thickBot="1">
      <c r="A18" s="680"/>
      <c r="B18" s="400" t="s">
        <v>205</v>
      </c>
      <c r="C18" s="414" t="s">
        <v>286</v>
      </c>
      <c r="D18" s="392"/>
      <c r="E18" s="383"/>
      <c r="F18" s="373"/>
      <c r="G18" s="371"/>
      <c r="H18" s="383"/>
      <c r="I18" s="373"/>
      <c r="J18" s="371"/>
      <c r="K18" s="373"/>
      <c r="L18" s="373"/>
      <c r="M18" s="371"/>
      <c r="N18" s="373"/>
      <c r="O18" s="373" t="s">
        <v>48</v>
      </c>
      <c r="P18" s="371"/>
      <c r="Q18" s="373"/>
      <c r="R18" s="373" t="s">
        <v>48</v>
      </c>
      <c r="S18" s="579"/>
      <c r="T18" s="390" t="s">
        <v>48</v>
      </c>
      <c r="U18" s="371"/>
      <c r="V18" s="373" t="s">
        <v>48</v>
      </c>
      <c r="W18" s="376" t="s">
        <v>48</v>
      </c>
      <c r="X18" s="398" t="s">
        <v>48</v>
      </c>
      <c r="Y18" s="376">
        <v>20</v>
      </c>
      <c r="Z18" s="398">
        <f>Y18*0.2</f>
        <v>4</v>
      </c>
      <c r="AA18" s="373">
        <v>20</v>
      </c>
      <c r="AB18" s="398">
        <f>AA18*0.2</f>
        <v>4</v>
      </c>
      <c r="AC18" s="373">
        <v>15</v>
      </c>
      <c r="AD18" s="398">
        <f>AC18*0.2</f>
        <v>3</v>
      </c>
      <c r="AE18" s="583">
        <v>8</v>
      </c>
      <c r="AF18" s="508">
        <f t="shared" si="5"/>
        <v>1.6</v>
      </c>
    </row>
    <row r="19" spans="1:32" s="364" customFormat="1" ht="28.5" customHeight="1">
      <c r="A19" s="674" t="s">
        <v>98</v>
      </c>
      <c r="B19" s="587" t="s">
        <v>99</v>
      </c>
      <c r="C19" s="421" t="s">
        <v>323</v>
      </c>
      <c r="D19" s="391">
        <v>50</v>
      </c>
      <c r="E19" s="585">
        <v>201.739</v>
      </c>
      <c r="F19" s="381">
        <f>D19*0.2</f>
        <v>10</v>
      </c>
      <c r="G19" s="379">
        <v>30</v>
      </c>
      <c r="H19" s="585">
        <v>197.619</v>
      </c>
      <c r="I19" s="381">
        <f t="shared" si="13"/>
        <v>9</v>
      </c>
      <c r="J19" s="379">
        <v>30</v>
      </c>
      <c r="K19" s="381">
        <v>239.11170000000001</v>
      </c>
      <c r="L19" s="381">
        <f t="shared" si="7"/>
        <v>9</v>
      </c>
      <c r="M19" s="379">
        <v>27</v>
      </c>
      <c r="N19" s="381">
        <v>200.78227999999999</v>
      </c>
      <c r="O19" s="475">
        <f t="shared" si="8"/>
        <v>8.1</v>
      </c>
      <c r="P19" s="379">
        <v>27</v>
      </c>
      <c r="Q19" s="381">
        <v>216.9614</v>
      </c>
      <c r="R19" s="475">
        <f t="shared" si="6"/>
        <v>8.1</v>
      </c>
      <c r="S19" s="580">
        <v>25</v>
      </c>
      <c r="T19" s="388">
        <f t="shared" si="0"/>
        <v>5</v>
      </c>
      <c r="U19" s="379">
        <v>30</v>
      </c>
      <c r="V19" s="381">
        <f t="shared" si="1"/>
        <v>6</v>
      </c>
      <c r="W19" s="382">
        <v>30</v>
      </c>
      <c r="X19" s="475">
        <f t="shared" si="2"/>
        <v>6</v>
      </c>
      <c r="Y19" s="382">
        <v>30</v>
      </c>
      <c r="Z19" s="475">
        <f>Y19*0.2</f>
        <v>6</v>
      </c>
      <c r="AA19" s="381">
        <v>30</v>
      </c>
      <c r="AB19" s="475">
        <f t="shared" ref="AB19:AB32" si="14">AA19*0.2</f>
        <v>6</v>
      </c>
      <c r="AC19" s="381">
        <v>30</v>
      </c>
      <c r="AD19" s="475">
        <f>AC19*0.2</f>
        <v>6</v>
      </c>
      <c r="AE19" s="584">
        <v>30</v>
      </c>
      <c r="AF19" s="505">
        <f t="shared" si="5"/>
        <v>6</v>
      </c>
    </row>
    <row r="20" spans="1:32" s="364" customFormat="1" ht="28.5" customHeight="1">
      <c r="A20" s="681"/>
      <c r="B20" s="397" t="s">
        <v>100</v>
      </c>
      <c r="C20" s="416" t="s">
        <v>323</v>
      </c>
      <c r="D20" s="384">
        <v>50</v>
      </c>
      <c r="E20" s="264">
        <v>201.739</v>
      </c>
      <c r="F20" s="261">
        <f>D20*0.2</f>
        <v>10</v>
      </c>
      <c r="G20" s="361">
        <v>30</v>
      </c>
      <c r="H20" s="264">
        <v>241.404</v>
      </c>
      <c r="I20" s="261">
        <f t="shared" si="13"/>
        <v>9</v>
      </c>
      <c r="J20" s="361">
        <v>30</v>
      </c>
      <c r="K20" s="261">
        <v>204.28272000000001</v>
      </c>
      <c r="L20" s="261">
        <f t="shared" si="7"/>
        <v>9</v>
      </c>
      <c r="M20" s="361">
        <v>27</v>
      </c>
      <c r="N20" s="261">
        <v>223.64104</v>
      </c>
      <c r="O20" s="265">
        <f t="shared" si="8"/>
        <v>8.1</v>
      </c>
      <c r="P20" s="361">
        <v>27</v>
      </c>
      <c r="Q20" s="261">
        <v>228.60130000000001</v>
      </c>
      <c r="R20" s="265">
        <f t="shared" si="6"/>
        <v>8.1</v>
      </c>
      <c r="S20" s="578">
        <v>25</v>
      </c>
      <c r="T20" s="389">
        <f t="shared" si="0"/>
        <v>5</v>
      </c>
      <c r="U20" s="361">
        <v>30</v>
      </c>
      <c r="V20" s="261">
        <f t="shared" si="1"/>
        <v>6</v>
      </c>
      <c r="W20" s="375">
        <v>40</v>
      </c>
      <c r="X20" s="265">
        <f t="shared" si="2"/>
        <v>8</v>
      </c>
      <c r="Y20" s="375">
        <v>40</v>
      </c>
      <c r="Z20" s="265">
        <f>Y20*0.2</f>
        <v>8</v>
      </c>
      <c r="AA20" s="261">
        <v>30</v>
      </c>
      <c r="AB20" s="265">
        <f t="shared" si="14"/>
        <v>6</v>
      </c>
      <c r="AC20" s="261">
        <v>25</v>
      </c>
      <c r="AD20" s="265">
        <f>AC20*0.2</f>
        <v>5</v>
      </c>
      <c r="AE20" s="582">
        <v>25</v>
      </c>
      <c r="AF20" s="507">
        <f t="shared" si="5"/>
        <v>5</v>
      </c>
    </row>
    <row r="21" spans="1:32" s="364" customFormat="1" ht="28.5" customHeight="1">
      <c r="A21" s="681"/>
      <c r="B21" s="397" t="s">
        <v>391</v>
      </c>
      <c r="C21" s="417" t="s">
        <v>343</v>
      </c>
      <c r="D21" s="384"/>
      <c r="E21" s="264"/>
      <c r="F21" s="261"/>
      <c r="G21" s="361"/>
      <c r="H21" s="264"/>
      <c r="I21" s="261"/>
      <c r="J21" s="361"/>
      <c r="K21" s="261"/>
      <c r="L21" s="261"/>
      <c r="M21" s="361"/>
      <c r="N21" s="261"/>
      <c r="O21" s="265"/>
      <c r="P21" s="361"/>
      <c r="Q21" s="261"/>
      <c r="R21" s="265"/>
      <c r="S21" s="578"/>
      <c r="T21" s="389" t="s">
        <v>48</v>
      </c>
      <c r="U21" s="361"/>
      <c r="V21" s="261" t="s">
        <v>48</v>
      </c>
      <c r="W21" s="375"/>
      <c r="X21" s="265" t="s">
        <v>48</v>
      </c>
      <c r="Y21" s="375"/>
      <c r="Z21" s="265" t="s">
        <v>48</v>
      </c>
      <c r="AA21" s="261"/>
      <c r="AB21" s="265">
        <f t="shared" si="14"/>
        <v>0</v>
      </c>
      <c r="AC21" s="261" t="s">
        <v>48</v>
      </c>
      <c r="AD21" s="265" t="s">
        <v>48</v>
      </c>
      <c r="AE21" s="582">
        <v>20</v>
      </c>
      <c r="AF21" s="507">
        <f t="shared" si="5"/>
        <v>4</v>
      </c>
    </row>
    <row r="22" spans="1:32" s="364" customFormat="1" ht="28.5" customHeight="1">
      <c r="A22" s="681"/>
      <c r="B22" s="397" t="s">
        <v>101</v>
      </c>
      <c r="C22" s="416" t="s">
        <v>320</v>
      </c>
      <c r="D22" s="384">
        <v>100</v>
      </c>
      <c r="E22" s="264">
        <v>201.739</v>
      </c>
      <c r="F22" s="261">
        <f>D22*0.2</f>
        <v>20</v>
      </c>
      <c r="G22" s="361">
        <v>100</v>
      </c>
      <c r="H22" s="264">
        <v>203.02099999999999</v>
      </c>
      <c r="I22" s="261">
        <f t="shared" si="13"/>
        <v>30</v>
      </c>
      <c r="J22" s="361">
        <v>100</v>
      </c>
      <c r="K22" s="261">
        <v>213.64533</v>
      </c>
      <c r="L22" s="261">
        <f t="shared" si="7"/>
        <v>30</v>
      </c>
      <c r="M22" s="361">
        <v>54</v>
      </c>
      <c r="N22" s="261">
        <v>216.33626000000001</v>
      </c>
      <c r="O22" s="265">
        <f t="shared" si="8"/>
        <v>16.2</v>
      </c>
      <c r="P22" s="361">
        <v>54</v>
      </c>
      <c r="Q22" s="261">
        <v>236.94720000000001</v>
      </c>
      <c r="R22" s="265">
        <f t="shared" si="6"/>
        <v>16.2</v>
      </c>
      <c r="S22" s="578">
        <v>55</v>
      </c>
      <c r="T22" s="389">
        <f t="shared" si="0"/>
        <v>11</v>
      </c>
      <c r="U22" s="361">
        <v>44</v>
      </c>
      <c r="V22" s="265">
        <f t="shared" si="1"/>
        <v>8.8000000000000007</v>
      </c>
      <c r="W22" s="375">
        <v>50</v>
      </c>
      <c r="X22" s="265">
        <f t="shared" si="2"/>
        <v>10</v>
      </c>
      <c r="Y22" s="375">
        <v>50</v>
      </c>
      <c r="Z22" s="265">
        <f>Y22*0.2</f>
        <v>10</v>
      </c>
      <c r="AA22" s="261">
        <v>40</v>
      </c>
      <c r="AB22" s="265">
        <f t="shared" si="14"/>
        <v>8</v>
      </c>
      <c r="AC22" s="261">
        <v>20</v>
      </c>
      <c r="AD22" s="265">
        <f>AC22*0.2</f>
        <v>4</v>
      </c>
      <c r="AE22" s="582">
        <v>13</v>
      </c>
      <c r="AF22" s="507">
        <f t="shared" si="5"/>
        <v>2.6</v>
      </c>
    </row>
    <row r="23" spans="1:32" s="364" customFormat="1" ht="28.5" customHeight="1">
      <c r="A23" s="681"/>
      <c r="B23" s="397" t="s">
        <v>400</v>
      </c>
      <c r="C23" s="417" t="s">
        <v>343</v>
      </c>
      <c r="D23" s="384"/>
      <c r="E23" s="264"/>
      <c r="F23" s="261"/>
      <c r="G23" s="361"/>
      <c r="H23" s="264"/>
      <c r="I23" s="261"/>
      <c r="J23" s="361"/>
      <c r="K23" s="261"/>
      <c r="L23" s="261"/>
      <c r="M23" s="361"/>
      <c r="N23" s="261"/>
      <c r="O23" s="265"/>
      <c r="P23" s="361"/>
      <c r="Q23" s="261"/>
      <c r="R23" s="265"/>
      <c r="S23" s="578"/>
      <c r="T23" s="389" t="s">
        <v>48</v>
      </c>
      <c r="U23" s="361"/>
      <c r="V23" s="261" t="s">
        <v>48</v>
      </c>
      <c r="W23" s="375"/>
      <c r="X23" s="265" t="s">
        <v>48</v>
      </c>
      <c r="Y23" s="375"/>
      <c r="Z23" s="265" t="s">
        <v>48</v>
      </c>
      <c r="AA23" s="261"/>
      <c r="AB23" s="265" t="s">
        <v>48</v>
      </c>
      <c r="AC23" s="261" t="s">
        <v>48</v>
      </c>
      <c r="AD23" s="265" t="s">
        <v>48</v>
      </c>
      <c r="AE23" s="582">
        <v>14</v>
      </c>
      <c r="AF23" s="507">
        <f t="shared" si="5"/>
        <v>2.8000000000000003</v>
      </c>
    </row>
    <row r="24" spans="1:32" s="364" customFormat="1" ht="28.5" customHeight="1" thickBot="1">
      <c r="A24" s="675"/>
      <c r="B24" s="481" t="s">
        <v>346</v>
      </c>
      <c r="C24" s="588" t="s">
        <v>343</v>
      </c>
      <c r="D24" s="392"/>
      <c r="E24" s="383"/>
      <c r="F24" s="373"/>
      <c r="G24" s="371"/>
      <c r="H24" s="383"/>
      <c r="I24" s="373"/>
      <c r="J24" s="371"/>
      <c r="K24" s="373"/>
      <c r="L24" s="373"/>
      <c r="M24" s="371"/>
      <c r="N24" s="373"/>
      <c r="O24" s="398"/>
      <c r="P24" s="371"/>
      <c r="Q24" s="373"/>
      <c r="R24" s="398"/>
      <c r="S24" s="579"/>
      <c r="T24" s="390" t="s">
        <v>48</v>
      </c>
      <c r="U24" s="371"/>
      <c r="V24" s="373" t="s">
        <v>48</v>
      </c>
      <c r="W24" s="376"/>
      <c r="X24" s="398" t="s">
        <v>48</v>
      </c>
      <c r="Y24" s="376"/>
      <c r="Z24" s="398" t="s">
        <v>48</v>
      </c>
      <c r="AA24" s="373"/>
      <c r="AB24" s="398" t="s">
        <v>48</v>
      </c>
      <c r="AC24" s="373">
        <v>30</v>
      </c>
      <c r="AD24" s="398">
        <f t="shared" ref="AD24:AD29" si="15">AC24*0.2</f>
        <v>6</v>
      </c>
      <c r="AE24" s="583">
        <v>29</v>
      </c>
      <c r="AF24" s="508">
        <f t="shared" si="5"/>
        <v>5.8000000000000007</v>
      </c>
    </row>
    <row r="25" spans="1:32" s="364" customFormat="1" ht="28.5" customHeight="1" thickBot="1">
      <c r="A25" s="680" t="s">
        <v>202</v>
      </c>
      <c r="B25" s="393" t="s">
        <v>64</v>
      </c>
      <c r="C25" s="419" t="s">
        <v>324</v>
      </c>
      <c r="D25" s="391" t="s">
        <v>48</v>
      </c>
      <c r="E25" s="380" t="s">
        <v>48</v>
      </c>
      <c r="F25" s="381" t="s">
        <v>48</v>
      </c>
      <c r="G25" s="379">
        <v>50</v>
      </c>
      <c r="H25" s="585">
        <v>285.12</v>
      </c>
      <c r="I25" s="381">
        <f t="shared" si="13"/>
        <v>15</v>
      </c>
      <c r="J25" s="379">
        <v>50</v>
      </c>
      <c r="K25" s="381">
        <v>379.62763000000001</v>
      </c>
      <c r="L25" s="381">
        <f t="shared" si="7"/>
        <v>15</v>
      </c>
      <c r="M25" s="379">
        <v>50</v>
      </c>
      <c r="N25" s="381">
        <v>291.46330999999998</v>
      </c>
      <c r="O25" s="381">
        <f t="shared" si="8"/>
        <v>15</v>
      </c>
      <c r="P25" s="379">
        <v>60</v>
      </c>
      <c r="Q25" s="381">
        <v>263.27069999999998</v>
      </c>
      <c r="R25" s="381">
        <f t="shared" si="6"/>
        <v>18</v>
      </c>
      <c r="S25" s="580">
        <v>70</v>
      </c>
      <c r="T25" s="388">
        <f t="shared" si="0"/>
        <v>14</v>
      </c>
      <c r="U25" s="379">
        <v>70</v>
      </c>
      <c r="V25" s="381">
        <f t="shared" si="1"/>
        <v>14</v>
      </c>
      <c r="W25" s="382">
        <v>70</v>
      </c>
      <c r="X25" s="475">
        <f t="shared" si="2"/>
        <v>14</v>
      </c>
      <c r="Y25" s="382">
        <v>60</v>
      </c>
      <c r="Z25" s="381">
        <f>Y25*0.2</f>
        <v>12</v>
      </c>
      <c r="AA25" s="381">
        <v>60</v>
      </c>
      <c r="AB25" s="475">
        <f t="shared" si="14"/>
        <v>12</v>
      </c>
      <c r="AC25" s="381">
        <v>60</v>
      </c>
      <c r="AD25" s="475">
        <f t="shared" si="15"/>
        <v>12</v>
      </c>
      <c r="AE25" s="584">
        <v>43</v>
      </c>
      <c r="AF25" s="505">
        <f t="shared" si="5"/>
        <v>8.6</v>
      </c>
    </row>
    <row r="26" spans="1:32" s="364" customFormat="1" ht="28.5" customHeight="1" thickBot="1">
      <c r="A26" s="680"/>
      <c r="B26" s="396" t="s">
        <v>65</v>
      </c>
      <c r="C26" s="420" t="s">
        <v>325</v>
      </c>
      <c r="D26" s="384" t="s">
        <v>48</v>
      </c>
      <c r="E26" s="260" t="s">
        <v>48</v>
      </c>
      <c r="F26" s="261" t="s">
        <v>48</v>
      </c>
      <c r="G26" s="361">
        <v>50</v>
      </c>
      <c r="H26" s="264">
        <v>352.41899999999998</v>
      </c>
      <c r="I26" s="261">
        <f t="shared" si="13"/>
        <v>15</v>
      </c>
      <c r="J26" s="361">
        <v>60</v>
      </c>
      <c r="K26" s="261">
        <v>409.41086999999999</v>
      </c>
      <c r="L26" s="261">
        <f t="shared" si="7"/>
        <v>18</v>
      </c>
      <c r="M26" s="361">
        <v>60</v>
      </c>
      <c r="N26" s="261">
        <v>386.25767000000002</v>
      </c>
      <c r="O26" s="261">
        <f t="shared" si="8"/>
        <v>18</v>
      </c>
      <c r="P26" s="361">
        <v>70</v>
      </c>
      <c r="Q26" s="261">
        <v>296.04320000000001</v>
      </c>
      <c r="R26" s="261">
        <f t="shared" si="6"/>
        <v>21</v>
      </c>
      <c r="S26" s="578">
        <v>70</v>
      </c>
      <c r="T26" s="389">
        <f t="shared" si="0"/>
        <v>14</v>
      </c>
      <c r="U26" s="361">
        <v>80</v>
      </c>
      <c r="V26" s="261">
        <f t="shared" si="1"/>
        <v>16</v>
      </c>
      <c r="W26" s="375">
        <v>80</v>
      </c>
      <c r="X26" s="265">
        <f t="shared" si="2"/>
        <v>16</v>
      </c>
      <c r="Y26" s="375">
        <v>80</v>
      </c>
      <c r="Z26" s="261">
        <f t="shared" ref="Z26:Z27" si="16">Y26*0.2</f>
        <v>16</v>
      </c>
      <c r="AA26" s="261">
        <v>60</v>
      </c>
      <c r="AB26" s="265">
        <f t="shared" si="14"/>
        <v>12</v>
      </c>
      <c r="AC26" s="261">
        <v>60</v>
      </c>
      <c r="AD26" s="265">
        <f t="shared" si="15"/>
        <v>12</v>
      </c>
      <c r="AE26" s="582">
        <v>35</v>
      </c>
      <c r="AF26" s="507">
        <f t="shared" si="5"/>
        <v>7</v>
      </c>
    </row>
    <row r="27" spans="1:32" s="364" customFormat="1" ht="28.5" customHeight="1" thickBot="1">
      <c r="A27" s="680"/>
      <c r="B27" s="395" t="s">
        <v>66</v>
      </c>
      <c r="C27" s="586" t="s">
        <v>326</v>
      </c>
      <c r="D27" s="392" t="s">
        <v>48</v>
      </c>
      <c r="E27" s="372" t="s">
        <v>48</v>
      </c>
      <c r="F27" s="373" t="s">
        <v>48</v>
      </c>
      <c r="G27" s="371">
        <v>50</v>
      </c>
      <c r="H27" s="383">
        <v>247.37700000000001</v>
      </c>
      <c r="I27" s="373">
        <f t="shared" si="13"/>
        <v>15</v>
      </c>
      <c r="J27" s="371">
        <v>50</v>
      </c>
      <c r="K27" s="373">
        <v>270.86351999999999</v>
      </c>
      <c r="L27" s="373">
        <f t="shared" si="7"/>
        <v>15</v>
      </c>
      <c r="M27" s="371">
        <v>45</v>
      </c>
      <c r="N27" s="373">
        <v>272.69366000000002</v>
      </c>
      <c r="O27" s="398">
        <f t="shared" si="8"/>
        <v>13.5</v>
      </c>
      <c r="P27" s="371">
        <v>55</v>
      </c>
      <c r="Q27" s="373">
        <v>238.37870000000001</v>
      </c>
      <c r="R27" s="398">
        <f t="shared" si="6"/>
        <v>16.5</v>
      </c>
      <c r="S27" s="579">
        <v>60</v>
      </c>
      <c r="T27" s="390">
        <f t="shared" si="0"/>
        <v>12</v>
      </c>
      <c r="U27" s="371">
        <v>70</v>
      </c>
      <c r="V27" s="373">
        <f t="shared" si="1"/>
        <v>14</v>
      </c>
      <c r="W27" s="376">
        <v>80</v>
      </c>
      <c r="X27" s="398">
        <f t="shared" si="2"/>
        <v>16</v>
      </c>
      <c r="Y27" s="376">
        <v>80</v>
      </c>
      <c r="Z27" s="373">
        <f t="shared" si="16"/>
        <v>16</v>
      </c>
      <c r="AA27" s="373">
        <v>80</v>
      </c>
      <c r="AB27" s="398">
        <f t="shared" si="14"/>
        <v>16</v>
      </c>
      <c r="AC27" s="373">
        <v>90</v>
      </c>
      <c r="AD27" s="398">
        <f t="shared" si="15"/>
        <v>18</v>
      </c>
      <c r="AE27" s="583">
        <v>99</v>
      </c>
      <c r="AF27" s="508">
        <f t="shared" si="5"/>
        <v>19.8</v>
      </c>
    </row>
    <row r="28" spans="1:32" s="364" customFormat="1" ht="28.5" customHeight="1">
      <c r="A28" s="671" t="s">
        <v>103</v>
      </c>
      <c r="B28" s="393" t="s">
        <v>39</v>
      </c>
      <c r="C28" s="421" t="s">
        <v>327</v>
      </c>
      <c r="D28" s="391" t="s">
        <v>48</v>
      </c>
      <c r="E28" s="380" t="s">
        <v>48</v>
      </c>
      <c r="F28" s="381" t="s">
        <v>48</v>
      </c>
      <c r="G28" s="379" t="s">
        <v>48</v>
      </c>
      <c r="H28" s="380"/>
      <c r="I28" s="381" t="s">
        <v>48</v>
      </c>
      <c r="J28" s="379" t="s">
        <v>48</v>
      </c>
      <c r="K28" s="381" t="s">
        <v>48</v>
      </c>
      <c r="L28" s="381" t="s">
        <v>48</v>
      </c>
      <c r="M28" s="379" t="s">
        <v>48</v>
      </c>
      <c r="N28" s="381" t="s">
        <v>48</v>
      </c>
      <c r="O28" s="381" t="s">
        <v>48</v>
      </c>
      <c r="P28" s="379">
        <v>40</v>
      </c>
      <c r="Q28" s="381"/>
      <c r="R28" s="381">
        <f t="shared" si="6"/>
        <v>12</v>
      </c>
      <c r="S28" s="580">
        <v>50</v>
      </c>
      <c r="T28" s="388">
        <f t="shared" si="0"/>
        <v>10</v>
      </c>
      <c r="U28" s="379">
        <v>60</v>
      </c>
      <c r="V28" s="381">
        <f t="shared" si="1"/>
        <v>12</v>
      </c>
      <c r="W28" s="382">
        <v>60</v>
      </c>
      <c r="X28" s="475">
        <f t="shared" si="2"/>
        <v>12</v>
      </c>
      <c r="Y28" s="382">
        <v>60</v>
      </c>
      <c r="Z28" s="381">
        <f>Y28*0.2</f>
        <v>12</v>
      </c>
      <c r="AA28" s="381">
        <v>60</v>
      </c>
      <c r="AB28" s="475">
        <f t="shared" si="14"/>
        <v>12</v>
      </c>
      <c r="AC28" s="381">
        <v>65</v>
      </c>
      <c r="AD28" s="475">
        <f t="shared" si="15"/>
        <v>13</v>
      </c>
      <c r="AE28" s="584">
        <v>51</v>
      </c>
      <c r="AF28" s="505">
        <f t="shared" si="5"/>
        <v>10.200000000000001</v>
      </c>
    </row>
    <row r="29" spans="1:32" s="364" customFormat="1" ht="28.5" customHeight="1">
      <c r="A29" s="672"/>
      <c r="B29" s="394" t="s">
        <v>105</v>
      </c>
      <c r="C29" s="416" t="s">
        <v>328</v>
      </c>
      <c r="D29" s="384" t="s">
        <v>48</v>
      </c>
      <c r="E29" s="260" t="s">
        <v>48</v>
      </c>
      <c r="F29" s="261" t="s">
        <v>48</v>
      </c>
      <c r="G29" s="361" t="s">
        <v>48</v>
      </c>
      <c r="H29" s="260"/>
      <c r="I29" s="261" t="s">
        <v>48</v>
      </c>
      <c r="J29" s="361" t="s">
        <v>48</v>
      </c>
      <c r="K29" s="261" t="s">
        <v>48</v>
      </c>
      <c r="L29" s="261" t="s">
        <v>48</v>
      </c>
      <c r="M29" s="361" t="s">
        <v>48</v>
      </c>
      <c r="N29" s="261" t="s">
        <v>48</v>
      </c>
      <c r="O29" s="261" t="s">
        <v>48</v>
      </c>
      <c r="P29" s="361" t="s">
        <v>48</v>
      </c>
      <c r="Q29" s="261"/>
      <c r="R29" s="261" t="s">
        <v>48</v>
      </c>
      <c r="S29" s="578">
        <v>30</v>
      </c>
      <c r="T29" s="389">
        <f t="shared" si="0"/>
        <v>6</v>
      </c>
      <c r="U29" s="361">
        <v>60</v>
      </c>
      <c r="V29" s="261">
        <f t="shared" si="1"/>
        <v>12</v>
      </c>
      <c r="W29" s="375">
        <v>60</v>
      </c>
      <c r="X29" s="265">
        <f t="shared" si="2"/>
        <v>12</v>
      </c>
      <c r="Y29" s="375">
        <v>60</v>
      </c>
      <c r="Z29" s="261">
        <f>Y29*0.2</f>
        <v>12</v>
      </c>
      <c r="AA29" s="261">
        <v>60</v>
      </c>
      <c r="AB29" s="265">
        <f t="shared" si="14"/>
        <v>12</v>
      </c>
      <c r="AC29" s="261">
        <v>70</v>
      </c>
      <c r="AD29" s="265">
        <f t="shared" si="15"/>
        <v>14</v>
      </c>
      <c r="AE29" s="582">
        <v>73</v>
      </c>
      <c r="AF29" s="507">
        <f t="shared" si="5"/>
        <v>14.600000000000001</v>
      </c>
    </row>
    <row r="30" spans="1:32" s="364" customFormat="1" ht="28.5" customHeight="1">
      <c r="A30" s="672"/>
      <c r="B30" s="576" t="s">
        <v>345</v>
      </c>
      <c r="C30" s="416" t="s">
        <v>344</v>
      </c>
      <c r="D30" s="384"/>
      <c r="E30" s="260"/>
      <c r="F30" s="261"/>
      <c r="G30" s="361"/>
      <c r="H30" s="260"/>
      <c r="I30" s="261"/>
      <c r="J30" s="361"/>
      <c r="K30" s="261"/>
      <c r="L30" s="261"/>
      <c r="M30" s="361"/>
      <c r="N30" s="261"/>
      <c r="O30" s="261"/>
      <c r="P30" s="361"/>
      <c r="Q30" s="261"/>
      <c r="R30" s="261"/>
      <c r="S30" s="578"/>
      <c r="T30" s="389" t="s">
        <v>48</v>
      </c>
      <c r="U30" s="361"/>
      <c r="V30" s="261" t="s">
        <v>48</v>
      </c>
      <c r="W30" s="375"/>
      <c r="X30" s="265" t="s">
        <v>48</v>
      </c>
      <c r="Y30" s="375"/>
      <c r="Z30" s="261" t="s">
        <v>48</v>
      </c>
      <c r="AA30" s="261"/>
      <c r="AB30" s="265" t="s">
        <v>48</v>
      </c>
      <c r="AC30" s="261">
        <v>20</v>
      </c>
      <c r="AD30" s="265">
        <f t="shared" ref="AD30:AD32" si="17">AC30*0.2</f>
        <v>4</v>
      </c>
      <c r="AE30" s="582">
        <v>18</v>
      </c>
      <c r="AF30" s="507">
        <f t="shared" si="5"/>
        <v>3.6</v>
      </c>
    </row>
    <row r="31" spans="1:32" s="364" customFormat="1" ht="28.5" customHeight="1">
      <c r="A31" s="672"/>
      <c r="B31" s="576" t="s">
        <v>146</v>
      </c>
      <c r="C31" s="577" t="s">
        <v>329</v>
      </c>
      <c r="D31" s="384" t="s">
        <v>48</v>
      </c>
      <c r="E31" s="260" t="s">
        <v>48</v>
      </c>
      <c r="F31" s="261" t="s">
        <v>48</v>
      </c>
      <c r="G31" s="361" t="s">
        <v>48</v>
      </c>
      <c r="H31" s="260"/>
      <c r="I31" s="261" t="s">
        <v>48</v>
      </c>
      <c r="J31" s="361" t="s">
        <v>48</v>
      </c>
      <c r="K31" s="261"/>
      <c r="L31" s="261" t="s">
        <v>48</v>
      </c>
      <c r="M31" s="361" t="s">
        <v>48</v>
      </c>
      <c r="N31" s="261"/>
      <c r="O31" s="261" t="s">
        <v>48</v>
      </c>
      <c r="P31" s="361" t="s">
        <v>48</v>
      </c>
      <c r="Q31" s="261"/>
      <c r="R31" s="261" t="s">
        <v>48</v>
      </c>
      <c r="S31" s="578" t="s">
        <v>48</v>
      </c>
      <c r="T31" s="389" t="s">
        <v>48</v>
      </c>
      <c r="U31" s="361">
        <v>40</v>
      </c>
      <c r="V31" s="261">
        <f t="shared" si="1"/>
        <v>8</v>
      </c>
      <c r="W31" s="375">
        <v>60</v>
      </c>
      <c r="X31" s="265">
        <f t="shared" si="2"/>
        <v>12</v>
      </c>
      <c r="Y31" s="375">
        <v>60</v>
      </c>
      <c r="Z31" s="261">
        <f>Y31*0.2</f>
        <v>12</v>
      </c>
      <c r="AA31" s="261">
        <v>60</v>
      </c>
      <c r="AB31" s="265">
        <f t="shared" si="14"/>
        <v>12</v>
      </c>
      <c r="AC31" s="261">
        <v>70</v>
      </c>
      <c r="AD31" s="265">
        <f t="shared" si="17"/>
        <v>14</v>
      </c>
      <c r="AE31" s="582">
        <v>70</v>
      </c>
      <c r="AF31" s="507">
        <f t="shared" si="5"/>
        <v>14</v>
      </c>
    </row>
    <row r="32" spans="1:32" s="364" customFormat="1" ht="28.5" customHeight="1" thickBot="1">
      <c r="A32" s="672"/>
      <c r="B32" s="575" t="s">
        <v>40</v>
      </c>
      <c r="C32" s="416" t="s">
        <v>330</v>
      </c>
      <c r="D32" s="392" t="s">
        <v>48</v>
      </c>
      <c r="E32" s="372" t="s">
        <v>48</v>
      </c>
      <c r="F32" s="373" t="s">
        <v>48</v>
      </c>
      <c r="G32" s="371" t="s">
        <v>48</v>
      </c>
      <c r="H32" s="372"/>
      <c r="I32" s="373" t="s">
        <v>48</v>
      </c>
      <c r="J32" s="371" t="s">
        <v>48</v>
      </c>
      <c r="K32" s="373" t="s">
        <v>48</v>
      </c>
      <c r="L32" s="373" t="s">
        <v>48</v>
      </c>
      <c r="M32" s="371" t="s">
        <v>48</v>
      </c>
      <c r="N32" s="373" t="s">
        <v>48</v>
      </c>
      <c r="O32" s="373" t="s">
        <v>48</v>
      </c>
      <c r="P32" s="371">
        <v>40</v>
      </c>
      <c r="Q32" s="373"/>
      <c r="R32" s="373">
        <f t="shared" si="6"/>
        <v>12</v>
      </c>
      <c r="S32" s="579">
        <v>60</v>
      </c>
      <c r="T32" s="389">
        <f t="shared" si="0"/>
        <v>12</v>
      </c>
      <c r="U32" s="361">
        <v>70</v>
      </c>
      <c r="V32" s="261">
        <f t="shared" si="1"/>
        <v>14</v>
      </c>
      <c r="W32" s="375">
        <v>70</v>
      </c>
      <c r="X32" s="265">
        <f t="shared" si="2"/>
        <v>14</v>
      </c>
      <c r="Y32" s="375">
        <v>70</v>
      </c>
      <c r="Z32" s="261">
        <f>Y32*0.2</f>
        <v>14</v>
      </c>
      <c r="AA32" s="261">
        <v>70</v>
      </c>
      <c r="AB32" s="265">
        <f t="shared" si="14"/>
        <v>14</v>
      </c>
      <c r="AC32" s="261">
        <v>80</v>
      </c>
      <c r="AD32" s="265">
        <f t="shared" si="17"/>
        <v>16</v>
      </c>
      <c r="AE32" s="582">
        <v>74</v>
      </c>
      <c r="AF32" s="507">
        <f t="shared" si="5"/>
        <v>14.8</v>
      </c>
    </row>
    <row r="33" spans="1:32" ht="28.5" customHeight="1" thickBot="1">
      <c r="A33" s="672"/>
      <c r="B33" s="576" t="s">
        <v>401</v>
      </c>
      <c r="C33" s="416" t="s">
        <v>344</v>
      </c>
      <c r="D33" s="392"/>
      <c r="E33" s="372"/>
      <c r="F33" s="373"/>
      <c r="G33" s="371"/>
      <c r="H33" s="372"/>
      <c r="I33" s="373"/>
      <c r="J33" s="371"/>
      <c r="K33" s="373"/>
      <c r="L33" s="373"/>
      <c r="M33" s="371"/>
      <c r="N33" s="373"/>
      <c r="O33" s="373"/>
      <c r="P33" s="371"/>
      <c r="Q33" s="373"/>
      <c r="R33" s="373"/>
      <c r="S33" s="579"/>
      <c r="T33" s="389" t="s">
        <v>48</v>
      </c>
      <c r="U33" s="361"/>
      <c r="V33" s="261" t="s">
        <v>48</v>
      </c>
      <c r="W33" s="375"/>
      <c r="X33" s="261" t="s">
        <v>48</v>
      </c>
      <c r="Y33" s="375"/>
      <c r="Z33" s="261" t="s">
        <v>48</v>
      </c>
      <c r="AA33" s="261"/>
      <c r="AB33" s="265" t="s">
        <v>48</v>
      </c>
      <c r="AC33" s="261"/>
      <c r="AD33" s="265" t="s">
        <v>48</v>
      </c>
      <c r="AE33" s="582">
        <v>35</v>
      </c>
      <c r="AF33" s="507">
        <f t="shared" si="5"/>
        <v>7</v>
      </c>
    </row>
    <row r="34" spans="1:32" ht="28.5" customHeight="1" thickBot="1">
      <c r="A34" s="673"/>
      <c r="B34" s="395" t="s">
        <v>394</v>
      </c>
      <c r="C34" s="418" t="s">
        <v>344</v>
      </c>
      <c r="D34" s="392"/>
      <c r="E34" s="372"/>
      <c r="F34" s="373"/>
      <c r="G34" s="371"/>
      <c r="H34" s="372"/>
      <c r="I34" s="373"/>
      <c r="J34" s="371"/>
      <c r="K34" s="373"/>
      <c r="L34" s="373"/>
      <c r="M34" s="371"/>
      <c r="N34" s="373"/>
      <c r="O34" s="373"/>
      <c r="P34" s="371"/>
      <c r="Q34" s="373"/>
      <c r="R34" s="373"/>
      <c r="S34" s="579"/>
      <c r="T34" s="390" t="s">
        <v>48</v>
      </c>
      <c r="U34" s="371"/>
      <c r="V34" s="373" t="s">
        <v>48</v>
      </c>
      <c r="W34" s="376"/>
      <c r="X34" s="373" t="s">
        <v>48</v>
      </c>
      <c r="Y34" s="376"/>
      <c r="Z34" s="373" t="s">
        <v>48</v>
      </c>
      <c r="AA34" s="373"/>
      <c r="AB34" s="398" t="s">
        <v>48</v>
      </c>
      <c r="AC34" s="373"/>
      <c r="AD34" s="398" t="s">
        <v>48</v>
      </c>
      <c r="AE34" s="583">
        <v>25</v>
      </c>
      <c r="AF34" s="508">
        <f t="shared" si="5"/>
        <v>5</v>
      </c>
    </row>
    <row r="35" spans="1:32" ht="28.5" hidden="1" customHeight="1" thickBot="1">
      <c r="A35" s="668" t="s">
        <v>407</v>
      </c>
      <c r="B35" s="669"/>
      <c r="C35" s="670"/>
      <c r="T35" s="611">
        <f>SUM(T3:T34)</f>
        <v>222</v>
      </c>
      <c r="U35" s="371">
        <f t="shared" ref="U35:AF35" si="18">SUM(U3:U34)</f>
        <v>1330</v>
      </c>
      <c r="V35" s="612">
        <f t="shared" si="18"/>
        <v>266</v>
      </c>
      <c r="W35" s="613">
        <f t="shared" si="18"/>
        <v>1445</v>
      </c>
      <c r="X35" s="614">
        <f t="shared" si="18"/>
        <v>289</v>
      </c>
      <c r="Y35" s="613">
        <f t="shared" si="18"/>
        <v>1499</v>
      </c>
      <c r="Z35" s="612">
        <f t="shared" si="18"/>
        <v>299.8</v>
      </c>
      <c r="AA35" s="612">
        <f t="shared" si="18"/>
        <v>1360</v>
      </c>
      <c r="AB35" s="614">
        <f t="shared" si="18"/>
        <v>272</v>
      </c>
      <c r="AC35" s="612">
        <f t="shared" si="18"/>
        <v>1435</v>
      </c>
      <c r="AD35" s="614">
        <f t="shared" si="18"/>
        <v>287</v>
      </c>
      <c r="AE35" s="615">
        <f t="shared" si="18"/>
        <v>1380</v>
      </c>
      <c r="AF35" s="616">
        <f t="shared" si="18"/>
        <v>276</v>
      </c>
    </row>
  </sheetData>
  <mergeCells count="9">
    <mergeCell ref="A35:C35"/>
    <mergeCell ref="A28:A34"/>
    <mergeCell ref="A8:A10"/>
    <mergeCell ref="A1:AF1"/>
    <mergeCell ref="A3:A7"/>
    <mergeCell ref="A12:A16"/>
    <mergeCell ref="A25:A27"/>
    <mergeCell ref="A17:A18"/>
    <mergeCell ref="A19:A24"/>
  </mergeCells>
  <printOptions horizontalCentered="1"/>
  <pageMargins left="0" right="0" top="0" bottom="0" header="0" footer="0"/>
  <pageSetup paperSize="9" scale="5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E58BB8"/>
  </sheetPr>
  <dimension ref="A1:AM166"/>
  <sheetViews>
    <sheetView view="pageBreakPreview" zoomScale="93" zoomScaleSheetLayoutView="93" workbookViewId="0">
      <selection activeCell="G6" sqref="G6"/>
    </sheetView>
  </sheetViews>
  <sheetFormatPr defaultRowHeight="27.75" customHeight="1"/>
  <cols>
    <col min="1" max="1" width="40.42578125" style="70" customWidth="1"/>
    <col min="2" max="2" width="24" style="437" bestFit="1" customWidth="1"/>
    <col min="3" max="3" width="9.140625" style="191" hidden="1" customWidth="1"/>
    <col min="4" max="4" width="11" style="126" customWidth="1"/>
    <col min="5" max="5" width="11" style="402" customWidth="1"/>
    <col min="6" max="6" width="8.28515625" style="189" hidden="1" customWidth="1"/>
    <col min="7" max="8" width="11" style="110" customWidth="1"/>
    <col min="9" max="9" width="12.85546875" style="111" hidden="1" customWidth="1"/>
    <col min="10" max="10" width="8.140625" style="98" hidden="1" customWidth="1"/>
    <col min="11" max="11" width="9.140625" style="112" hidden="1" customWidth="1"/>
    <col min="12" max="12" width="9.140625" style="69"/>
    <col min="13" max="13" width="9.140625" style="70"/>
    <col min="14" max="39" width="9.140625" style="69"/>
    <col min="40" max="16384" width="9.140625" style="70"/>
  </cols>
  <sheetData>
    <row r="1" spans="1:39" ht="78.75" customHeight="1" thickBot="1">
      <c r="A1" s="682" t="s">
        <v>378</v>
      </c>
      <c r="B1" s="683"/>
      <c r="C1" s="683"/>
      <c r="D1" s="683"/>
      <c r="E1" s="683"/>
      <c r="F1" s="683"/>
      <c r="G1" s="683"/>
      <c r="H1" s="683"/>
      <c r="I1" s="683"/>
      <c r="J1" s="683"/>
      <c r="K1" s="684"/>
      <c r="M1" s="256"/>
      <c r="N1" s="256"/>
      <c r="O1" s="255"/>
      <c r="P1" s="255"/>
      <c r="Q1" s="255"/>
      <c r="R1" s="255"/>
    </row>
    <row r="2" spans="1:39" ht="62.25" customHeight="1" thickBot="1">
      <c r="A2" s="690" t="s">
        <v>67</v>
      </c>
      <c r="B2" s="693" t="s">
        <v>68</v>
      </c>
      <c r="C2" s="696" t="s">
        <v>376</v>
      </c>
      <c r="D2" s="702" t="s">
        <v>129</v>
      </c>
      <c r="E2" s="703"/>
      <c r="F2" s="696" t="s">
        <v>313</v>
      </c>
      <c r="G2" s="702" t="s">
        <v>130</v>
      </c>
      <c r="H2" s="703"/>
      <c r="I2" s="704"/>
      <c r="J2" s="686"/>
      <c r="K2" s="687"/>
      <c r="M2" s="256"/>
      <c r="N2" s="256"/>
      <c r="O2" s="255"/>
      <c r="P2" s="255"/>
      <c r="Q2" s="255"/>
      <c r="R2" s="255"/>
    </row>
    <row r="3" spans="1:39" ht="38.25" customHeight="1" thickBot="1">
      <c r="A3" s="691"/>
      <c r="B3" s="694"/>
      <c r="C3" s="697"/>
      <c r="D3" s="266" t="s">
        <v>69</v>
      </c>
      <c r="E3" s="267" t="s">
        <v>70</v>
      </c>
      <c r="F3" s="697"/>
      <c r="G3" s="268" t="s">
        <v>69</v>
      </c>
      <c r="H3" s="267" t="s">
        <v>70</v>
      </c>
      <c r="I3" s="403" t="s">
        <v>70</v>
      </c>
      <c r="J3" s="269" t="s">
        <v>131</v>
      </c>
      <c r="K3" s="270" t="s">
        <v>287</v>
      </c>
      <c r="M3" s="256"/>
      <c r="N3" s="256"/>
      <c r="O3" s="255"/>
      <c r="P3" s="255"/>
      <c r="Q3" s="255"/>
      <c r="R3" s="255"/>
    </row>
    <row r="4" spans="1:39" ht="27.75" customHeight="1" thickBot="1">
      <c r="A4" s="692"/>
      <c r="B4" s="695"/>
      <c r="C4" s="698"/>
      <c r="D4" s="268" t="s">
        <v>71</v>
      </c>
      <c r="E4" s="271" t="s">
        <v>71</v>
      </c>
      <c r="F4" s="698"/>
      <c r="G4" s="268" t="s">
        <v>71</v>
      </c>
      <c r="H4" s="271" t="s">
        <v>71</v>
      </c>
      <c r="I4" s="404" t="s">
        <v>71</v>
      </c>
      <c r="J4" s="272" t="s">
        <v>71</v>
      </c>
      <c r="K4" s="273" t="s">
        <v>71</v>
      </c>
      <c r="M4" s="256"/>
      <c r="N4" s="256"/>
      <c r="O4" s="255"/>
      <c r="P4" s="255"/>
      <c r="Q4" s="255"/>
      <c r="R4" s="255"/>
    </row>
    <row r="5" spans="1:39" ht="27.75" customHeight="1" thickBot="1">
      <c r="A5" s="705" t="s">
        <v>43</v>
      </c>
      <c r="B5" s="706"/>
      <c r="C5" s="706"/>
      <c r="D5" s="708"/>
      <c r="E5" s="708"/>
      <c r="F5" s="708"/>
      <c r="G5" s="708"/>
      <c r="H5" s="708"/>
      <c r="I5" s="708"/>
      <c r="J5" s="708"/>
      <c r="K5" s="709"/>
      <c r="M5" s="256"/>
      <c r="N5" s="256"/>
      <c r="O5" s="255"/>
      <c r="P5" s="255"/>
      <c r="Q5" s="255"/>
      <c r="R5" s="255"/>
    </row>
    <row r="6" spans="1:39" ht="27.75" customHeight="1">
      <c r="A6" s="357" t="s">
        <v>86</v>
      </c>
      <c r="B6" s="423" t="s">
        <v>219</v>
      </c>
      <c r="C6" s="479">
        <v>55</v>
      </c>
      <c r="D6" s="494">
        <f>2*8</f>
        <v>16</v>
      </c>
      <c r="E6" s="500">
        <f>D6/2</f>
        <v>8</v>
      </c>
      <c r="F6" s="407">
        <v>50</v>
      </c>
      <c r="G6" s="494">
        <f>2*8</f>
        <v>16</v>
      </c>
      <c r="H6" s="500">
        <v>8</v>
      </c>
      <c r="I6" s="522">
        <f>G6/2</f>
        <v>8</v>
      </c>
      <c r="J6" s="443"/>
      <c r="K6" s="517">
        <f>F6*0.15</f>
        <v>7.5</v>
      </c>
      <c r="M6" s="256"/>
      <c r="N6" s="256"/>
      <c r="O6" s="255"/>
      <c r="P6" s="255"/>
      <c r="Q6" s="255"/>
      <c r="R6" s="255"/>
    </row>
    <row r="7" spans="1:39" ht="27.75" customHeight="1">
      <c r="A7" s="358" t="s">
        <v>88</v>
      </c>
      <c r="B7" s="424" t="s">
        <v>218</v>
      </c>
      <c r="C7" s="476">
        <v>65</v>
      </c>
      <c r="D7" s="496">
        <f>3*8</f>
        <v>24</v>
      </c>
      <c r="E7" s="501">
        <f t="shared" ref="E7:E10" si="0">D7/2</f>
        <v>12</v>
      </c>
      <c r="F7" s="406">
        <v>50</v>
      </c>
      <c r="G7" s="496">
        <f>2*8</f>
        <v>16</v>
      </c>
      <c r="H7" s="501">
        <v>8</v>
      </c>
      <c r="I7" s="515">
        <f>G7/2</f>
        <v>8</v>
      </c>
      <c r="J7" s="442"/>
      <c r="K7" s="278"/>
      <c r="M7" s="256"/>
      <c r="N7" s="256"/>
      <c r="O7" s="255"/>
      <c r="P7" s="255"/>
      <c r="Q7" s="255"/>
      <c r="R7" s="255"/>
    </row>
    <row r="8" spans="1:39" ht="27.75" customHeight="1">
      <c r="A8" s="358" t="s">
        <v>141</v>
      </c>
      <c r="B8" s="425" t="s">
        <v>198</v>
      </c>
      <c r="C8" s="506">
        <v>60</v>
      </c>
      <c r="D8" s="496">
        <f>3*8</f>
        <v>24</v>
      </c>
      <c r="E8" s="501">
        <f t="shared" si="0"/>
        <v>12</v>
      </c>
      <c r="F8" s="406">
        <v>50</v>
      </c>
      <c r="G8" s="496">
        <f>2*8</f>
        <v>16</v>
      </c>
      <c r="H8" s="501">
        <v>8</v>
      </c>
      <c r="I8" s="515">
        <f>G8/2</f>
        <v>8</v>
      </c>
      <c r="J8" s="442"/>
      <c r="K8" s="278"/>
      <c r="M8" s="256"/>
      <c r="N8" s="256"/>
      <c r="O8" s="255"/>
      <c r="P8" s="255"/>
      <c r="Q8" s="255"/>
      <c r="R8" s="255"/>
    </row>
    <row r="9" spans="1:39" ht="27.75" customHeight="1">
      <c r="A9" s="358" t="s">
        <v>16</v>
      </c>
      <c r="B9" s="426" t="s">
        <v>318</v>
      </c>
      <c r="C9" s="476">
        <v>60</v>
      </c>
      <c r="D9" s="496">
        <f>3*8</f>
        <v>24</v>
      </c>
      <c r="E9" s="501">
        <f t="shared" si="0"/>
        <v>12</v>
      </c>
      <c r="F9" s="406">
        <v>55</v>
      </c>
      <c r="G9" s="496">
        <f>3*8</f>
        <v>24</v>
      </c>
      <c r="H9" s="501">
        <v>12</v>
      </c>
      <c r="I9" s="515">
        <f>G9/2</f>
        <v>12</v>
      </c>
      <c r="J9" s="442"/>
      <c r="K9" s="278"/>
      <c r="M9" s="256"/>
      <c r="N9" s="256"/>
      <c r="O9" s="255"/>
      <c r="P9" s="255"/>
      <c r="Q9" s="255"/>
      <c r="R9" s="255"/>
    </row>
    <row r="10" spans="1:39" ht="27.75" customHeight="1" thickBot="1">
      <c r="A10" s="359" t="s">
        <v>17</v>
      </c>
      <c r="B10" s="427" t="s">
        <v>319</v>
      </c>
      <c r="C10" s="477">
        <v>50</v>
      </c>
      <c r="D10" s="498">
        <f>2*8</f>
        <v>16</v>
      </c>
      <c r="E10" s="502">
        <f t="shared" si="0"/>
        <v>8</v>
      </c>
      <c r="F10" s="406">
        <v>40</v>
      </c>
      <c r="G10" s="498">
        <f>2*8</f>
        <v>16</v>
      </c>
      <c r="H10" s="502">
        <v>8</v>
      </c>
      <c r="I10" s="523">
        <f>G10/2</f>
        <v>8</v>
      </c>
      <c r="J10" s="444"/>
      <c r="K10" s="518" t="s">
        <v>48</v>
      </c>
      <c r="M10" s="256"/>
      <c r="N10" s="256"/>
      <c r="O10" s="255"/>
      <c r="P10" s="255"/>
      <c r="Q10" s="255"/>
      <c r="R10" s="255"/>
    </row>
    <row r="11" spans="1:39" s="99" customFormat="1" ht="21.75" customHeight="1" thickBot="1">
      <c r="A11" s="688" t="s">
        <v>74</v>
      </c>
      <c r="B11" s="689"/>
      <c r="C11" s="408">
        <f>SUM(C6:C10)</f>
        <v>290</v>
      </c>
      <c r="D11" s="438">
        <f>SUM(D6:D10)</f>
        <v>104</v>
      </c>
      <c r="E11" s="439">
        <v>44</v>
      </c>
      <c r="F11" s="408">
        <f>SUM(F6:F10)</f>
        <v>245</v>
      </c>
      <c r="G11" s="440">
        <f>SUM(G6:G10)</f>
        <v>88</v>
      </c>
      <c r="H11" s="439">
        <v>44</v>
      </c>
      <c r="I11" s="439">
        <f>SUM(I6:I10)</f>
        <v>44</v>
      </c>
      <c r="J11" s="441"/>
      <c r="K11" s="519"/>
      <c r="L11" s="69"/>
      <c r="M11" s="256"/>
      <c r="N11" s="256"/>
      <c r="O11" s="255"/>
      <c r="P11" s="255"/>
      <c r="Q11" s="255"/>
      <c r="R11" s="255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  <c r="AI11" s="98"/>
      <c r="AJ11" s="98"/>
      <c r="AK11" s="98"/>
      <c r="AL11" s="98"/>
      <c r="AM11" s="98"/>
    </row>
    <row r="12" spans="1:39" s="99" customFormat="1" ht="27.75" customHeight="1">
      <c r="A12" s="699" t="s">
        <v>18</v>
      </c>
      <c r="B12" s="700"/>
      <c r="C12" s="700"/>
      <c r="D12" s="700"/>
      <c r="E12" s="700"/>
      <c r="F12" s="700"/>
      <c r="G12" s="700"/>
      <c r="H12" s="700"/>
      <c r="I12" s="700"/>
      <c r="J12" s="700"/>
      <c r="K12" s="701"/>
      <c r="L12" s="69"/>
      <c r="M12" s="256"/>
      <c r="N12" s="256"/>
      <c r="O12" s="255"/>
      <c r="P12" s="255"/>
      <c r="Q12" s="255"/>
      <c r="R12" s="255"/>
      <c r="S12" s="98"/>
      <c r="T12" s="98"/>
      <c r="U12" s="98"/>
      <c r="V12" s="98"/>
      <c r="W12" s="98"/>
      <c r="X12" s="98"/>
      <c r="Y12" s="98"/>
      <c r="Z12" s="98"/>
      <c r="AA12" s="98"/>
      <c r="AB12" s="98"/>
      <c r="AC12" s="98"/>
      <c r="AD12" s="98"/>
      <c r="AE12" s="98"/>
      <c r="AF12" s="98"/>
      <c r="AG12" s="98"/>
      <c r="AH12" s="98"/>
      <c r="AI12" s="98"/>
      <c r="AJ12" s="98"/>
      <c r="AK12" s="98"/>
      <c r="AL12" s="98"/>
      <c r="AM12" s="98"/>
    </row>
    <row r="13" spans="1:39" s="99" customFormat="1" ht="27.75" customHeight="1">
      <c r="A13" s="355" t="s">
        <v>93</v>
      </c>
      <c r="B13" s="449" t="s">
        <v>315</v>
      </c>
      <c r="C13" s="374">
        <v>70</v>
      </c>
      <c r="D13" s="497">
        <f>3*8</f>
        <v>24</v>
      </c>
      <c r="E13" s="497">
        <f>D13/2</f>
        <v>12</v>
      </c>
      <c r="F13" s="452">
        <v>70</v>
      </c>
      <c r="G13" s="497">
        <f>3*8</f>
        <v>24</v>
      </c>
      <c r="H13" s="497">
        <v>24</v>
      </c>
      <c r="I13" s="497">
        <f>G13/2</f>
        <v>12</v>
      </c>
      <c r="J13" s="442"/>
      <c r="K13" s="278">
        <f>F13*0.15</f>
        <v>10.5</v>
      </c>
      <c r="L13" s="69"/>
      <c r="M13" s="256"/>
      <c r="N13" s="256"/>
      <c r="O13" s="255"/>
      <c r="P13" s="255"/>
      <c r="Q13" s="255"/>
      <c r="R13" s="255"/>
      <c r="S13" s="98"/>
      <c r="T13" s="98"/>
      <c r="U13" s="98"/>
      <c r="V13" s="98"/>
      <c r="W13" s="98"/>
      <c r="X13" s="98"/>
      <c r="Y13" s="98"/>
      <c r="Z13" s="98"/>
      <c r="AA13" s="98"/>
      <c r="AB13" s="98"/>
      <c r="AC13" s="98"/>
      <c r="AD13" s="98"/>
      <c r="AE13" s="98"/>
      <c r="AF13" s="98"/>
      <c r="AG13" s="98"/>
      <c r="AH13" s="98"/>
      <c r="AI13" s="98"/>
      <c r="AJ13" s="98"/>
      <c r="AK13" s="98"/>
      <c r="AL13" s="98"/>
      <c r="AM13" s="98"/>
    </row>
    <row r="14" spans="1:39" s="99" customFormat="1" ht="27.75" customHeight="1" thickBot="1">
      <c r="A14" s="353" t="s">
        <v>21</v>
      </c>
      <c r="B14" s="451" t="s">
        <v>320</v>
      </c>
      <c r="C14" s="478">
        <v>35</v>
      </c>
      <c r="D14" s="503">
        <f>3*8</f>
        <v>24</v>
      </c>
      <c r="E14" s="503">
        <f>D14/2</f>
        <v>12</v>
      </c>
      <c r="F14" s="555">
        <v>60</v>
      </c>
      <c r="G14" s="503">
        <f>3*8</f>
        <v>24</v>
      </c>
      <c r="H14" s="503">
        <v>12</v>
      </c>
      <c r="I14" s="499">
        <f>G14/2</f>
        <v>12</v>
      </c>
      <c r="J14" s="444"/>
      <c r="K14" s="518">
        <f>F14*0.15</f>
        <v>9</v>
      </c>
      <c r="L14" s="69"/>
      <c r="M14" s="256"/>
      <c r="N14" s="256"/>
      <c r="O14" s="255"/>
      <c r="P14" s="255"/>
      <c r="Q14" s="255"/>
      <c r="R14" s="255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</row>
    <row r="15" spans="1:39" s="99" customFormat="1" ht="21.75" customHeight="1" thickBot="1">
      <c r="A15" s="685" t="s">
        <v>74</v>
      </c>
      <c r="B15" s="685"/>
      <c r="C15" s="448">
        <f>C13+C14</f>
        <v>105</v>
      </c>
      <c r="D15" s="461">
        <f t="shared" ref="D15:I15" si="1">SUM(D13:D14)</f>
        <v>48</v>
      </c>
      <c r="E15" s="542">
        <f t="shared" si="1"/>
        <v>24</v>
      </c>
      <c r="F15" s="460">
        <f t="shared" ref="F15" si="2">SUM(F13:F14)</f>
        <v>130</v>
      </c>
      <c r="G15" s="554">
        <f t="shared" si="1"/>
        <v>48</v>
      </c>
      <c r="H15" s="542">
        <f t="shared" si="1"/>
        <v>36</v>
      </c>
      <c r="I15" s="445">
        <f t="shared" si="1"/>
        <v>24</v>
      </c>
      <c r="J15" s="446"/>
      <c r="K15" s="447"/>
      <c r="L15" s="69"/>
      <c r="M15" s="256"/>
      <c r="N15" s="256"/>
      <c r="O15" s="255"/>
      <c r="P15" s="255"/>
      <c r="Q15" s="255"/>
      <c r="R15" s="255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8"/>
      <c r="AE15" s="98"/>
      <c r="AF15" s="98"/>
      <c r="AG15" s="98"/>
      <c r="AH15" s="98"/>
      <c r="AI15" s="98"/>
      <c r="AJ15" s="98"/>
      <c r="AK15" s="98"/>
      <c r="AL15" s="98"/>
      <c r="AM15" s="98"/>
    </row>
    <row r="16" spans="1:39" s="99" customFormat="1" ht="27.75" customHeight="1" thickBot="1">
      <c r="A16" s="705" t="s">
        <v>52</v>
      </c>
      <c r="B16" s="706"/>
      <c r="C16" s="706"/>
      <c r="D16" s="706"/>
      <c r="E16" s="706"/>
      <c r="F16" s="706"/>
      <c r="G16" s="706"/>
      <c r="H16" s="706"/>
      <c r="I16" s="706"/>
      <c r="J16" s="706"/>
      <c r="K16" s="707"/>
      <c r="L16" s="69"/>
      <c r="M16" s="256"/>
      <c r="N16" s="256"/>
      <c r="O16" s="255"/>
      <c r="P16" s="255"/>
      <c r="Q16" s="255"/>
      <c r="R16" s="255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</row>
    <row r="17" spans="1:39" s="99" customFormat="1" ht="27.75" customHeight="1" thickBot="1">
      <c r="A17" s="405" t="s">
        <v>108</v>
      </c>
      <c r="B17" s="430" t="s">
        <v>321</v>
      </c>
      <c r="C17" s="509">
        <v>200</v>
      </c>
      <c r="D17" s="550">
        <f>4*8</f>
        <v>32</v>
      </c>
      <c r="E17" s="551">
        <f>D17/2</f>
        <v>16</v>
      </c>
      <c r="F17" s="552">
        <v>200</v>
      </c>
      <c r="G17" s="553">
        <f>4*8</f>
        <v>32</v>
      </c>
      <c r="H17" s="456">
        <f>G17/2</f>
        <v>16</v>
      </c>
      <c r="I17" s="274">
        <f>G17/2</f>
        <v>16</v>
      </c>
      <c r="J17" s="275"/>
      <c r="K17" s="276">
        <f>F17*0.15</f>
        <v>30</v>
      </c>
      <c r="L17" s="69"/>
      <c r="M17" s="256"/>
      <c r="N17" s="256"/>
      <c r="O17" s="255"/>
      <c r="P17" s="255"/>
      <c r="Q17" s="255"/>
      <c r="R17" s="255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</row>
    <row r="18" spans="1:39" s="99" customFormat="1" ht="21.75" customHeight="1" thickBot="1">
      <c r="A18" s="710" t="s">
        <v>74</v>
      </c>
      <c r="B18" s="689"/>
      <c r="C18" s="281">
        <f>C17</f>
        <v>200</v>
      </c>
      <c r="D18" s="461">
        <v>32</v>
      </c>
      <c r="E18" s="542">
        <v>16</v>
      </c>
      <c r="F18" s="460">
        <f>F17</f>
        <v>200</v>
      </c>
      <c r="G18" s="554">
        <v>32</v>
      </c>
      <c r="H18" s="542">
        <v>16</v>
      </c>
      <c r="I18" s="284">
        <v>16</v>
      </c>
      <c r="J18" s="282"/>
      <c r="K18" s="283"/>
      <c r="L18" s="69"/>
      <c r="M18" s="256"/>
      <c r="N18" s="256"/>
      <c r="O18" s="255"/>
      <c r="P18" s="255"/>
      <c r="Q18" s="255"/>
      <c r="R18" s="255"/>
      <c r="S18" s="98"/>
      <c r="T18" s="98"/>
      <c r="U18" s="98"/>
      <c r="V18" s="98"/>
      <c r="W18" s="98"/>
      <c r="X18" s="98"/>
      <c r="Y18" s="98"/>
      <c r="Z18" s="98"/>
      <c r="AA18" s="98"/>
      <c r="AB18" s="98"/>
      <c r="AC18" s="98"/>
      <c r="AD18" s="98"/>
      <c r="AE18" s="98"/>
      <c r="AF18" s="98"/>
      <c r="AG18" s="98"/>
      <c r="AH18" s="98"/>
      <c r="AI18" s="98"/>
      <c r="AJ18" s="98"/>
      <c r="AK18" s="98"/>
      <c r="AL18" s="98"/>
      <c r="AM18" s="98"/>
    </row>
    <row r="19" spans="1:39" s="99" customFormat="1" ht="27.75" customHeight="1" thickBot="1">
      <c r="A19" s="705" t="s">
        <v>54</v>
      </c>
      <c r="B19" s="706"/>
      <c r="C19" s="706"/>
      <c r="D19" s="706"/>
      <c r="E19" s="706"/>
      <c r="F19" s="706"/>
      <c r="G19" s="706"/>
      <c r="H19" s="706"/>
      <c r="I19" s="706"/>
      <c r="J19" s="706"/>
      <c r="K19" s="707"/>
      <c r="L19" s="69"/>
      <c r="M19" s="256"/>
      <c r="N19" s="256"/>
      <c r="O19" s="255"/>
      <c r="P19" s="255"/>
      <c r="Q19" s="255"/>
      <c r="R19" s="255"/>
      <c r="S19" s="98"/>
      <c r="T19" s="98"/>
      <c r="U19" s="98"/>
      <c r="V19" s="98"/>
      <c r="W19" s="98"/>
      <c r="X19" s="98"/>
      <c r="Y19" s="98"/>
      <c r="Z19" s="98"/>
      <c r="AA19" s="98"/>
      <c r="AB19" s="98"/>
      <c r="AC19" s="98"/>
      <c r="AD19" s="98"/>
      <c r="AE19" s="98"/>
      <c r="AF19" s="98"/>
      <c r="AG19" s="98"/>
      <c r="AH19" s="98"/>
      <c r="AI19" s="98"/>
      <c r="AJ19" s="98"/>
      <c r="AK19" s="98"/>
      <c r="AL19" s="98"/>
      <c r="AM19" s="98"/>
    </row>
    <row r="20" spans="1:39" s="99" customFormat="1" ht="27.75" customHeight="1">
      <c r="A20" s="352" t="s">
        <v>25</v>
      </c>
      <c r="B20" s="428" t="s">
        <v>314</v>
      </c>
      <c r="C20" s="374">
        <v>20</v>
      </c>
      <c r="D20" s="494">
        <f>2*8</f>
        <v>16</v>
      </c>
      <c r="E20" s="515">
        <f>D20/2</f>
        <v>8</v>
      </c>
      <c r="F20" s="354">
        <v>20</v>
      </c>
      <c r="G20" s="494">
        <f>2*8</f>
        <v>16</v>
      </c>
      <c r="H20" s="274">
        <f>G20/2</f>
        <v>8</v>
      </c>
      <c r="I20" s="274">
        <f>G20/2</f>
        <v>8</v>
      </c>
      <c r="J20" s="275"/>
      <c r="K20" s="276">
        <f>F20*0.15</f>
        <v>3</v>
      </c>
      <c r="L20" s="69"/>
      <c r="M20" s="256"/>
      <c r="N20" s="256"/>
      <c r="O20" s="255"/>
      <c r="P20" s="255"/>
      <c r="Q20" s="255"/>
      <c r="R20" s="255"/>
      <c r="S20" s="98"/>
      <c r="T20" s="98"/>
      <c r="U20" s="98"/>
      <c r="V20" s="98"/>
      <c r="W20" s="98"/>
      <c r="X20" s="98"/>
      <c r="Y20" s="98"/>
      <c r="Z20" s="98"/>
      <c r="AA20" s="98"/>
      <c r="AB20" s="98"/>
      <c r="AC20" s="98"/>
      <c r="AD20" s="98"/>
      <c r="AE20" s="98"/>
      <c r="AF20" s="98"/>
      <c r="AG20" s="98"/>
      <c r="AH20" s="98"/>
      <c r="AI20" s="98"/>
      <c r="AJ20" s="98"/>
      <c r="AK20" s="98"/>
      <c r="AL20" s="98"/>
      <c r="AM20" s="98"/>
    </row>
    <row r="21" spans="1:39" s="99" customFormat="1" ht="27.75" customHeight="1">
      <c r="A21" s="355" t="s">
        <v>26</v>
      </c>
      <c r="B21" s="426" t="s">
        <v>315</v>
      </c>
      <c r="C21" s="375">
        <v>20</v>
      </c>
      <c r="D21" s="520">
        <f>2*8</f>
        <v>16</v>
      </c>
      <c r="E21" s="515">
        <f t="shared" ref="E21:E24" si="3">D21/2</f>
        <v>8</v>
      </c>
      <c r="F21" s="348">
        <v>20</v>
      </c>
      <c r="G21" s="520">
        <f>2*8</f>
        <v>16</v>
      </c>
      <c r="H21" s="274">
        <f>G21/2</f>
        <v>8</v>
      </c>
      <c r="I21" s="274">
        <f t="shared" ref="I21:I24" si="4">G21/2</f>
        <v>8</v>
      </c>
      <c r="J21" s="277"/>
      <c r="K21" s="278">
        <f>F21*0.15</f>
        <v>3</v>
      </c>
      <c r="L21" s="69"/>
      <c r="M21" s="256"/>
      <c r="N21" s="256"/>
      <c r="O21" s="255"/>
      <c r="P21" s="255"/>
      <c r="Q21" s="255"/>
      <c r="R21" s="255"/>
      <c r="S21" s="98"/>
      <c r="T21" s="98"/>
      <c r="U21" s="98"/>
      <c r="V21" s="98"/>
      <c r="W21" s="98"/>
      <c r="X21" s="98"/>
      <c r="Y21" s="98"/>
      <c r="Z21" s="98"/>
      <c r="AA21" s="98"/>
      <c r="AB21" s="98"/>
      <c r="AC21" s="98"/>
      <c r="AD21" s="98"/>
      <c r="AE21" s="98"/>
      <c r="AF21" s="98"/>
      <c r="AG21" s="98"/>
      <c r="AH21" s="98"/>
      <c r="AI21" s="98"/>
      <c r="AJ21" s="98"/>
      <c r="AK21" s="98"/>
      <c r="AL21" s="98"/>
      <c r="AM21" s="98"/>
    </row>
    <row r="22" spans="1:39" s="99" customFormat="1" ht="27.75" customHeight="1">
      <c r="A22" s="355" t="s">
        <v>27</v>
      </c>
      <c r="B22" s="426" t="s">
        <v>316</v>
      </c>
      <c r="C22" s="375">
        <v>90</v>
      </c>
      <c r="D22" s="520">
        <f>3*8</f>
        <v>24</v>
      </c>
      <c r="E22" s="515">
        <f t="shared" si="3"/>
        <v>12</v>
      </c>
      <c r="F22" s="348">
        <v>90</v>
      </c>
      <c r="G22" s="496">
        <f>3*8</f>
        <v>24</v>
      </c>
      <c r="H22" s="274">
        <f>G22/2</f>
        <v>12</v>
      </c>
      <c r="I22" s="274">
        <f t="shared" si="4"/>
        <v>12</v>
      </c>
      <c r="J22" s="277"/>
      <c r="K22" s="278">
        <f>F22*0.15</f>
        <v>13.5</v>
      </c>
      <c r="L22" s="69"/>
      <c r="M22" s="256"/>
      <c r="N22" s="256"/>
      <c r="O22" s="255"/>
      <c r="P22" s="255"/>
      <c r="Q22" s="255"/>
      <c r="R22" s="255"/>
      <c r="S22" s="98"/>
      <c r="T22" s="98"/>
      <c r="U22" s="98"/>
      <c r="V22" s="98"/>
      <c r="W22" s="98"/>
      <c r="X22" s="98"/>
      <c r="Y22" s="98"/>
      <c r="Z22" s="98"/>
      <c r="AA22" s="98"/>
      <c r="AB22" s="98"/>
      <c r="AC22" s="98"/>
      <c r="AD22" s="98"/>
      <c r="AE22" s="98"/>
      <c r="AF22" s="98"/>
      <c r="AG22" s="98"/>
      <c r="AH22" s="98"/>
      <c r="AI22" s="98"/>
      <c r="AJ22" s="98"/>
      <c r="AK22" s="98"/>
      <c r="AL22" s="98"/>
      <c r="AM22" s="98"/>
    </row>
    <row r="23" spans="1:39" s="99" customFormat="1" ht="27.75" customHeight="1">
      <c r="A23" s="355" t="s">
        <v>109</v>
      </c>
      <c r="B23" s="426" t="s">
        <v>317</v>
      </c>
      <c r="C23" s="375">
        <v>30</v>
      </c>
      <c r="D23" s="520">
        <f t="shared" ref="D23:D24" si="5">2*8</f>
        <v>16</v>
      </c>
      <c r="E23" s="515">
        <f t="shared" si="3"/>
        <v>8</v>
      </c>
      <c r="F23" s="356">
        <v>30</v>
      </c>
      <c r="G23" s="496">
        <f>2*8</f>
        <v>16</v>
      </c>
      <c r="H23" s="274">
        <f>G23/2</f>
        <v>8</v>
      </c>
      <c r="I23" s="274">
        <f t="shared" si="4"/>
        <v>8</v>
      </c>
      <c r="J23" s="277"/>
      <c r="K23" s="278">
        <f>F23*0.15</f>
        <v>4.5</v>
      </c>
      <c r="L23" s="69"/>
      <c r="M23" s="256"/>
      <c r="N23" s="256"/>
      <c r="O23" s="255"/>
      <c r="P23" s="255"/>
      <c r="Q23" s="255"/>
      <c r="R23" s="255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8"/>
      <c r="AG23" s="98"/>
      <c r="AH23" s="98"/>
      <c r="AI23" s="98"/>
      <c r="AJ23" s="98"/>
      <c r="AK23" s="98"/>
      <c r="AL23" s="98"/>
      <c r="AM23" s="98"/>
    </row>
    <row r="24" spans="1:39" s="99" customFormat="1" ht="27.75" customHeight="1" thickBot="1">
      <c r="A24" s="453" t="s">
        <v>29</v>
      </c>
      <c r="B24" s="454" t="s">
        <v>315</v>
      </c>
      <c r="C24" s="374">
        <v>25</v>
      </c>
      <c r="D24" s="521">
        <f t="shared" si="5"/>
        <v>16</v>
      </c>
      <c r="E24" s="515">
        <f t="shared" si="3"/>
        <v>8</v>
      </c>
      <c r="F24" s="455">
        <v>25</v>
      </c>
      <c r="G24" s="498">
        <f>2*8</f>
        <v>16</v>
      </c>
      <c r="H24" s="456">
        <f>G24/2</f>
        <v>8</v>
      </c>
      <c r="I24" s="456">
        <f t="shared" si="4"/>
        <v>8</v>
      </c>
      <c r="J24" s="458"/>
      <c r="K24" s="459">
        <f>F24*0.15</f>
        <v>3.75</v>
      </c>
      <c r="L24" s="69"/>
      <c r="M24" s="256"/>
      <c r="N24" s="256"/>
      <c r="O24" s="98"/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  <c r="AC24" s="98"/>
      <c r="AD24" s="98"/>
      <c r="AE24" s="98"/>
      <c r="AF24" s="98"/>
      <c r="AG24" s="98"/>
      <c r="AH24" s="98"/>
      <c r="AI24" s="98"/>
      <c r="AJ24" s="98"/>
      <c r="AK24" s="98"/>
      <c r="AL24" s="98"/>
      <c r="AM24" s="98"/>
    </row>
    <row r="25" spans="1:39" s="99" customFormat="1" ht="21.75" customHeight="1" thickBot="1">
      <c r="A25" s="688" t="s">
        <v>74</v>
      </c>
      <c r="B25" s="713"/>
      <c r="C25" s="460">
        <f>SUM(C20:C24)</f>
        <v>185</v>
      </c>
      <c r="D25" s="461">
        <f>SUM(D20:D24)</f>
        <v>88</v>
      </c>
      <c r="E25" s="462">
        <f>SUM(E20:E24)</f>
        <v>44</v>
      </c>
      <c r="F25" s="463">
        <f t="shared" ref="F25" si="6">SUM(F20:F24)</f>
        <v>185</v>
      </c>
      <c r="G25" s="461">
        <f>SUM(G20:G24)</f>
        <v>88</v>
      </c>
      <c r="H25" s="462">
        <f>SUM(H20:H24)</f>
        <v>44</v>
      </c>
      <c r="I25" s="464">
        <f>SUM(I20:I24)</f>
        <v>44</v>
      </c>
      <c r="J25" s="465"/>
      <c r="K25" s="466"/>
      <c r="L25" s="69"/>
      <c r="M25" s="256"/>
      <c r="N25" s="256"/>
      <c r="O25" s="98"/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  <c r="AC25" s="98"/>
      <c r="AD25" s="98"/>
      <c r="AE25" s="98"/>
      <c r="AF25" s="98"/>
      <c r="AG25" s="98"/>
      <c r="AH25" s="98"/>
      <c r="AI25" s="98"/>
      <c r="AJ25" s="98"/>
      <c r="AK25" s="98"/>
      <c r="AL25" s="98"/>
      <c r="AM25" s="98"/>
    </row>
    <row r="26" spans="1:39" s="99" customFormat="1" ht="27.75" customHeight="1" thickBot="1">
      <c r="A26" s="699" t="s">
        <v>204</v>
      </c>
      <c r="B26" s="700"/>
      <c r="C26" s="714"/>
      <c r="D26" s="700"/>
      <c r="E26" s="700"/>
      <c r="F26" s="700"/>
      <c r="G26" s="700"/>
      <c r="H26" s="700"/>
      <c r="I26" s="700"/>
      <c r="J26" s="700"/>
      <c r="K26" s="701"/>
      <c r="L26" s="69"/>
      <c r="M26" s="256"/>
      <c r="N26" s="256"/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  <c r="AC26" s="98"/>
      <c r="AD26" s="98"/>
      <c r="AE26" s="98"/>
      <c r="AF26" s="98"/>
      <c r="AG26" s="98"/>
      <c r="AH26" s="98"/>
      <c r="AI26" s="98"/>
      <c r="AJ26" s="98"/>
      <c r="AK26" s="98"/>
      <c r="AL26" s="98"/>
      <c r="AM26" s="98"/>
    </row>
    <row r="27" spans="1:39" s="99" customFormat="1" ht="27.75" customHeight="1" thickBot="1">
      <c r="A27" s="450" t="s">
        <v>19</v>
      </c>
      <c r="B27" s="547" t="s">
        <v>322</v>
      </c>
      <c r="C27" s="544">
        <v>15</v>
      </c>
      <c r="D27" s="495">
        <f>2*8</f>
        <v>16</v>
      </c>
      <c r="E27" s="495">
        <f>D27</f>
        <v>16</v>
      </c>
      <c r="F27" s="407">
        <v>30</v>
      </c>
      <c r="G27" s="494">
        <f>2*8</f>
        <v>16</v>
      </c>
      <c r="H27" s="532">
        <f>G27/2</f>
        <v>8</v>
      </c>
      <c r="I27" s="522">
        <f>G27/2</f>
        <v>8</v>
      </c>
      <c r="J27" s="443"/>
      <c r="K27" s="517" t="s">
        <v>48</v>
      </c>
      <c r="L27" s="69"/>
      <c r="M27" s="256"/>
      <c r="N27" s="256"/>
      <c r="O27" s="98"/>
      <c r="P27" s="98"/>
      <c r="Q27" s="98"/>
      <c r="R27" s="98"/>
      <c r="S27" s="98"/>
      <c r="T27" s="98"/>
      <c r="U27" s="98"/>
      <c r="V27" s="98"/>
      <c r="W27" s="98"/>
      <c r="X27" s="98"/>
      <c r="Y27" s="98"/>
      <c r="Z27" s="98"/>
      <c r="AA27" s="98"/>
      <c r="AB27" s="98"/>
      <c r="AC27" s="98"/>
      <c r="AD27" s="98"/>
      <c r="AE27" s="98"/>
      <c r="AF27" s="98"/>
      <c r="AG27" s="98"/>
      <c r="AH27" s="98"/>
      <c r="AI27" s="98"/>
      <c r="AJ27" s="98"/>
      <c r="AK27" s="98"/>
      <c r="AL27" s="98"/>
      <c r="AM27" s="98"/>
    </row>
    <row r="28" spans="1:39" s="99" customFormat="1" ht="27.75" customHeight="1" thickBot="1">
      <c r="A28" s="548" t="s">
        <v>205</v>
      </c>
      <c r="B28" s="549" t="s">
        <v>286</v>
      </c>
      <c r="C28" s="545">
        <v>30</v>
      </c>
      <c r="D28" s="503">
        <f>2*8</f>
        <v>16</v>
      </c>
      <c r="E28" s="503">
        <f>D28</f>
        <v>16</v>
      </c>
      <c r="F28" s="540">
        <v>20</v>
      </c>
      <c r="G28" s="498">
        <f>2*8</f>
        <v>16</v>
      </c>
      <c r="H28" s="502">
        <f>G28/2</f>
        <v>8</v>
      </c>
      <c r="I28" s="523">
        <f>G28/2</f>
        <v>8</v>
      </c>
      <c r="J28" s="444"/>
      <c r="K28" s="518"/>
      <c r="L28" s="69"/>
      <c r="M28" s="256"/>
      <c r="N28" s="256"/>
      <c r="O28" s="256"/>
      <c r="P28" s="256"/>
      <c r="Q28" s="98"/>
      <c r="R28" s="98"/>
      <c r="S28" s="98"/>
      <c r="T28" s="98"/>
      <c r="U28" s="98"/>
      <c r="V28" s="98"/>
      <c r="W28" s="98"/>
      <c r="X28" s="98"/>
      <c r="Y28" s="98"/>
      <c r="Z28" s="98"/>
      <c r="AA28" s="98"/>
      <c r="AB28" s="98"/>
      <c r="AC28" s="98"/>
      <c r="AD28" s="98"/>
      <c r="AE28" s="98"/>
      <c r="AF28" s="98"/>
      <c r="AG28" s="98"/>
      <c r="AH28" s="98"/>
      <c r="AI28" s="98"/>
      <c r="AJ28" s="98"/>
      <c r="AK28" s="98"/>
      <c r="AL28" s="98"/>
      <c r="AM28" s="98"/>
    </row>
    <row r="29" spans="1:39" s="99" customFormat="1" ht="21.75" customHeight="1" thickBot="1">
      <c r="A29" s="711" t="s">
        <v>74</v>
      </c>
      <c r="B29" s="712"/>
      <c r="C29" s="546">
        <f>SUM(C27:C28)</f>
        <v>45</v>
      </c>
      <c r="D29" s="541">
        <f t="shared" ref="D29:E29" si="7">SUM(D27:D28)</f>
        <v>32</v>
      </c>
      <c r="E29" s="542">
        <f t="shared" si="7"/>
        <v>32</v>
      </c>
      <c r="F29" s="543">
        <f>SUM(F27:F28)</f>
        <v>50</v>
      </c>
      <c r="G29" s="541">
        <f>SUM(G27:G28)</f>
        <v>32</v>
      </c>
      <c r="H29" s="542">
        <f t="shared" ref="H29" si="8">SUM(H27:H28)</f>
        <v>16</v>
      </c>
      <c r="I29" s="467">
        <f>SUM(I27:I28)</f>
        <v>16</v>
      </c>
      <c r="J29" s="468"/>
      <c r="K29" s="469"/>
      <c r="L29" s="69"/>
      <c r="M29" s="256"/>
      <c r="N29" s="256"/>
      <c r="O29" s="256"/>
      <c r="P29" s="256"/>
      <c r="Q29" s="98"/>
      <c r="R29" s="98"/>
      <c r="S29" s="98"/>
      <c r="T29" s="98"/>
      <c r="U29" s="98"/>
      <c r="V29" s="98"/>
      <c r="W29" s="98"/>
      <c r="X29" s="98"/>
      <c r="Y29" s="98"/>
      <c r="Z29" s="98"/>
      <c r="AA29" s="98"/>
      <c r="AB29" s="98"/>
      <c r="AC29" s="98"/>
      <c r="AD29" s="98"/>
      <c r="AE29" s="98"/>
      <c r="AF29" s="98"/>
      <c r="AG29" s="98"/>
      <c r="AH29" s="98"/>
      <c r="AI29" s="98"/>
      <c r="AJ29" s="98"/>
      <c r="AK29" s="98"/>
      <c r="AL29" s="98"/>
      <c r="AM29" s="98"/>
    </row>
    <row r="30" spans="1:39" s="99" customFormat="1" ht="27.75" customHeight="1" thickBot="1">
      <c r="A30" s="699" t="s">
        <v>60</v>
      </c>
      <c r="B30" s="700"/>
      <c r="C30" s="706"/>
      <c r="D30" s="708"/>
      <c r="E30" s="708"/>
      <c r="F30" s="708"/>
      <c r="G30" s="708"/>
      <c r="H30" s="708"/>
      <c r="I30" s="708"/>
      <c r="J30" s="708"/>
      <c r="K30" s="709"/>
      <c r="L30" s="69"/>
      <c r="M30" s="256"/>
      <c r="N30" s="256"/>
      <c r="O30" s="256"/>
      <c r="P30" s="256"/>
      <c r="Q30" s="98"/>
      <c r="R30" s="98"/>
      <c r="S30" s="98"/>
      <c r="T30" s="98"/>
      <c r="U30" s="98"/>
      <c r="V30" s="98"/>
      <c r="W30" s="98"/>
      <c r="X30" s="98"/>
      <c r="Y30" s="98"/>
      <c r="Z30" s="98"/>
      <c r="AA30" s="98"/>
      <c r="AB30" s="98"/>
      <c r="AC30" s="98"/>
      <c r="AD30" s="98"/>
      <c r="AE30" s="98"/>
      <c r="AF30" s="98"/>
      <c r="AG30" s="98"/>
      <c r="AH30" s="98"/>
      <c r="AI30" s="98"/>
      <c r="AJ30" s="98"/>
      <c r="AK30" s="98"/>
      <c r="AL30" s="98"/>
      <c r="AM30" s="98"/>
    </row>
    <row r="31" spans="1:39" s="103" customFormat="1" ht="27.75" customHeight="1">
      <c r="A31" s="450" t="s">
        <v>99</v>
      </c>
      <c r="B31" s="537" t="s">
        <v>323</v>
      </c>
      <c r="C31" s="533">
        <v>30</v>
      </c>
      <c r="D31" s="494">
        <f>2*8</f>
        <v>16</v>
      </c>
      <c r="E31" s="500">
        <v>8</v>
      </c>
      <c r="F31" s="286">
        <v>30</v>
      </c>
      <c r="G31" s="494">
        <f>2*8</f>
        <v>16</v>
      </c>
      <c r="H31" s="532">
        <f>G31/2</f>
        <v>8</v>
      </c>
      <c r="I31" s="522">
        <f>G31/2</f>
        <v>8</v>
      </c>
      <c r="J31" s="443"/>
      <c r="K31" s="517">
        <f>F31*0.15</f>
        <v>4.5</v>
      </c>
      <c r="L31" s="69"/>
      <c r="M31" s="256"/>
      <c r="N31" s="256"/>
      <c r="O31" s="256"/>
      <c r="P31" s="256"/>
      <c r="Q31" s="98"/>
      <c r="R31" s="98"/>
      <c r="S31" s="98"/>
      <c r="T31" s="98"/>
      <c r="U31" s="98"/>
      <c r="V31" s="98"/>
      <c r="W31" s="98"/>
      <c r="X31" s="98"/>
      <c r="Y31" s="98"/>
      <c r="Z31" s="98"/>
      <c r="AA31" s="98"/>
      <c r="AB31" s="98"/>
      <c r="AC31" s="98"/>
      <c r="AD31" s="98"/>
      <c r="AE31" s="98"/>
      <c r="AF31" s="98"/>
      <c r="AG31" s="98"/>
      <c r="AH31" s="98"/>
      <c r="AI31" s="98"/>
      <c r="AJ31" s="98"/>
      <c r="AK31" s="98"/>
      <c r="AL31" s="98"/>
      <c r="AM31" s="98"/>
    </row>
    <row r="32" spans="1:39" s="103" customFormat="1" ht="27.75" customHeight="1">
      <c r="A32" s="538" t="s">
        <v>100</v>
      </c>
      <c r="B32" s="539" t="s">
        <v>323</v>
      </c>
      <c r="C32" s="534">
        <v>25</v>
      </c>
      <c r="D32" s="529">
        <f t="shared" ref="D32:D34" si="9">2*8</f>
        <v>16</v>
      </c>
      <c r="E32" s="504">
        <v>8</v>
      </c>
      <c r="F32" s="457">
        <v>30</v>
      </c>
      <c r="G32" s="529">
        <f t="shared" ref="G32:G33" si="10">2*8</f>
        <v>16</v>
      </c>
      <c r="H32" s="501">
        <f t="shared" ref="H32:H33" si="11">G32/2</f>
        <v>8</v>
      </c>
      <c r="I32" s="515">
        <f t="shared" ref="I32:I33" si="12">G32/2</f>
        <v>8</v>
      </c>
      <c r="J32" s="442"/>
      <c r="K32" s="278">
        <f>F32*0.15</f>
        <v>4.5</v>
      </c>
      <c r="L32" s="69"/>
      <c r="M32" s="256"/>
      <c r="N32" s="256"/>
      <c r="O32" s="256"/>
      <c r="P32" s="256"/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8"/>
      <c r="AE32" s="98"/>
      <c r="AF32" s="98"/>
      <c r="AG32" s="98"/>
      <c r="AH32" s="98"/>
      <c r="AI32" s="98"/>
      <c r="AJ32" s="98"/>
      <c r="AK32" s="98"/>
      <c r="AL32" s="98"/>
      <c r="AM32" s="98"/>
    </row>
    <row r="33" spans="1:39" s="103" customFormat="1" ht="27.75" customHeight="1" thickBot="1">
      <c r="A33" s="538" t="s">
        <v>101</v>
      </c>
      <c r="B33" s="539" t="s">
        <v>320</v>
      </c>
      <c r="C33" s="534">
        <v>20</v>
      </c>
      <c r="D33" s="496">
        <f t="shared" si="9"/>
        <v>16</v>
      </c>
      <c r="E33" s="501">
        <v>8</v>
      </c>
      <c r="F33" s="285">
        <v>40</v>
      </c>
      <c r="G33" s="496">
        <f t="shared" si="10"/>
        <v>16</v>
      </c>
      <c r="H33" s="501">
        <f t="shared" si="11"/>
        <v>8</v>
      </c>
      <c r="I33" s="523">
        <f t="shared" si="12"/>
        <v>8</v>
      </c>
      <c r="J33" s="444"/>
      <c r="K33" s="518">
        <f>F33*0.15</f>
        <v>6</v>
      </c>
      <c r="L33" s="69"/>
      <c r="M33" s="256"/>
      <c r="N33" s="256"/>
      <c r="O33" s="256"/>
      <c r="P33" s="256"/>
      <c r="Q33" s="98"/>
      <c r="R33" s="98"/>
      <c r="S33" s="98"/>
      <c r="T33" s="98"/>
      <c r="U33" s="98"/>
      <c r="V33" s="98"/>
      <c r="W33" s="98"/>
      <c r="X33" s="98"/>
      <c r="Y33" s="98"/>
      <c r="Z33" s="98"/>
      <c r="AA33" s="98"/>
      <c r="AB33" s="98"/>
      <c r="AC33" s="98"/>
      <c r="AD33" s="98"/>
      <c r="AE33" s="98"/>
      <c r="AF33" s="98"/>
      <c r="AG33" s="98"/>
      <c r="AH33" s="98"/>
      <c r="AI33" s="98"/>
      <c r="AJ33" s="98"/>
      <c r="AK33" s="98"/>
      <c r="AL33" s="98"/>
      <c r="AM33" s="98"/>
    </row>
    <row r="34" spans="1:39" s="103" customFormat="1" ht="27.75" customHeight="1" thickBot="1">
      <c r="A34" s="512" t="s">
        <v>346</v>
      </c>
      <c r="B34" s="535" t="s">
        <v>114</v>
      </c>
      <c r="C34" s="536">
        <v>30</v>
      </c>
      <c r="D34" s="521">
        <f t="shared" si="9"/>
        <v>16</v>
      </c>
      <c r="E34" s="530">
        <v>8</v>
      </c>
      <c r="F34" s="531" t="s">
        <v>48</v>
      </c>
      <c r="G34" s="521" t="s">
        <v>48</v>
      </c>
      <c r="H34" s="530" t="s">
        <v>48</v>
      </c>
      <c r="I34" s="523"/>
      <c r="J34" s="444"/>
      <c r="K34" s="518"/>
      <c r="L34" s="69"/>
      <c r="M34" s="256"/>
      <c r="N34" s="256"/>
      <c r="O34" s="256"/>
      <c r="P34" s="256"/>
      <c r="Q34" s="98"/>
      <c r="R34" s="98"/>
      <c r="S34" s="98"/>
      <c r="T34" s="98"/>
      <c r="U34" s="98"/>
      <c r="V34" s="98"/>
      <c r="W34" s="98"/>
      <c r="X34" s="98"/>
      <c r="Y34" s="98"/>
      <c r="Z34" s="98"/>
      <c r="AA34" s="98"/>
      <c r="AB34" s="98"/>
      <c r="AC34" s="98"/>
      <c r="AD34" s="98"/>
      <c r="AE34" s="98"/>
      <c r="AF34" s="98"/>
      <c r="AG34" s="98"/>
      <c r="AH34" s="98"/>
      <c r="AI34" s="98"/>
      <c r="AJ34" s="98"/>
      <c r="AK34" s="98"/>
      <c r="AL34" s="98"/>
      <c r="AM34" s="98"/>
    </row>
    <row r="35" spans="1:39" s="103" customFormat="1" ht="21.75" customHeight="1" thickBot="1">
      <c r="A35" s="710" t="s">
        <v>74</v>
      </c>
      <c r="B35" s="689"/>
      <c r="C35" s="408">
        <f t="shared" ref="C35:I35" si="13">SUM(C31:C33)</f>
        <v>75</v>
      </c>
      <c r="D35" s="524">
        <f t="shared" si="13"/>
        <v>48</v>
      </c>
      <c r="E35" s="525">
        <f t="shared" si="13"/>
        <v>24</v>
      </c>
      <c r="F35" s="526">
        <f t="shared" si="13"/>
        <v>100</v>
      </c>
      <c r="G35" s="527">
        <f t="shared" si="13"/>
        <v>48</v>
      </c>
      <c r="H35" s="528">
        <f t="shared" ref="H35" si="14">SUM(H31:H33)</f>
        <v>24</v>
      </c>
      <c r="I35" s="439">
        <f t="shared" si="13"/>
        <v>24</v>
      </c>
      <c r="J35" s="470"/>
      <c r="K35" s="471"/>
      <c r="L35" s="69"/>
      <c r="N35" s="256"/>
      <c r="O35" s="256"/>
      <c r="P35" s="256"/>
      <c r="Q35" s="98"/>
      <c r="R35" s="98"/>
      <c r="S35" s="98"/>
      <c r="T35" s="98"/>
      <c r="U35" s="98"/>
      <c r="V35" s="98"/>
      <c r="W35" s="98"/>
      <c r="X35" s="98"/>
      <c r="Y35" s="98"/>
      <c r="Z35" s="98"/>
      <c r="AA35" s="98"/>
      <c r="AB35" s="98"/>
      <c r="AC35" s="98"/>
      <c r="AD35" s="98"/>
      <c r="AE35" s="98"/>
      <c r="AF35" s="98"/>
      <c r="AG35" s="98"/>
      <c r="AH35" s="98"/>
      <c r="AI35" s="98"/>
      <c r="AJ35" s="98"/>
      <c r="AK35" s="98"/>
      <c r="AL35" s="98"/>
      <c r="AM35" s="98"/>
    </row>
    <row r="36" spans="1:39" s="103" customFormat="1" ht="27.75" customHeight="1" thickBot="1">
      <c r="A36" s="705" t="s">
        <v>302</v>
      </c>
      <c r="B36" s="706"/>
      <c r="C36" s="706"/>
      <c r="D36" s="700"/>
      <c r="E36" s="700"/>
      <c r="F36" s="700"/>
      <c r="G36" s="700"/>
      <c r="H36" s="700"/>
      <c r="I36" s="708"/>
      <c r="J36" s="708"/>
      <c r="K36" s="709"/>
      <c r="L36" s="69"/>
      <c r="N36" s="256"/>
      <c r="O36" s="256"/>
      <c r="P36" s="256"/>
      <c r="Q36" s="98"/>
      <c r="R36" s="98"/>
      <c r="S36" s="98"/>
      <c r="T36" s="98"/>
      <c r="U36" s="98"/>
      <c r="V36" s="98"/>
      <c r="W36" s="98"/>
      <c r="X36" s="98"/>
      <c r="Y36" s="98"/>
      <c r="Z36" s="98"/>
      <c r="AA36" s="98"/>
      <c r="AB36" s="98"/>
      <c r="AC36" s="98"/>
      <c r="AD36" s="98"/>
      <c r="AE36" s="98"/>
      <c r="AF36" s="98"/>
      <c r="AG36" s="98"/>
      <c r="AH36" s="98"/>
      <c r="AI36" s="98"/>
      <c r="AJ36" s="98"/>
      <c r="AK36" s="98"/>
      <c r="AL36" s="98"/>
      <c r="AM36" s="98"/>
    </row>
    <row r="37" spans="1:39" s="103" customFormat="1" ht="27.75" customHeight="1">
      <c r="A37" s="280" t="s">
        <v>64</v>
      </c>
      <c r="B37" s="432" t="s">
        <v>324</v>
      </c>
      <c r="C37" s="263">
        <v>60</v>
      </c>
      <c r="D37" s="495">
        <f>3*8</f>
        <v>24</v>
      </c>
      <c r="E37" s="495">
        <f>D37/2</f>
        <v>12</v>
      </c>
      <c r="F37" s="472">
        <v>60</v>
      </c>
      <c r="G37" s="494">
        <f>3*8</f>
        <v>24</v>
      </c>
      <c r="H37" s="500">
        <f>G37/2</f>
        <v>12</v>
      </c>
      <c r="I37" s="522">
        <f>G37/2</f>
        <v>12</v>
      </c>
      <c r="J37" s="443"/>
      <c r="K37" s="517"/>
      <c r="L37" s="69"/>
      <c r="N37" s="256"/>
      <c r="O37" s="256"/>
      <c r="P37" s="256"/>
      <c r="Q37" s="98"/>
      <c r="R37" s="98"/>
      <c r="S37" s="98"/>
      <c r="T37" s="98"/>
      <c r="U37" s="98"/>
      <c r="V37" s="98"/>
      <c r="W37" s="98"/>
      <c r="X37" s="98"/>
      <c r="Y37" s="98"/>
      <c r="Z37" s="98"/>
      <c r="AA37" s="98"/>
      <c r="AB37" s="98"/>
      <c r="AC37" s="98"/>
      <c r="AD37" s="98"/>
      <c r="AE37" s="98"/>
      <c r="AF37" s="98"/>
      <c r="AG37" s="98"/>
      <c r="AH37" s="98"/>
      <c r="AI37" s="98"/>
      <c r="AJ37" s="98"/>
      <c r="AK37" s="98"/>
      <c r="AL37" s="98"/>
      <c r="AM37" s="98"/>
    </row>
    <row r="38" spans="1:39" s="103" customFormat="1" ht="27.75" customHeight="1">
      <c r="A38" s="287" t="s">
        <v>65</v>
      </c>
      <c r="B38" s="433" t="s">
        <v>325</v>
      </c>
      <c r="C38" s="261">
        <v>60</v>
      </c>
      <c r="D38" s="497">
        <f t="shared" ref="D38:D39" si="15">3*8</f>
        <v>24</v>
      </c>
      <c r="E38" s="497">
        <f>D38/2</f>
        <v>12</v>
      </c>
      <c r="F38" s="406">
        <v>60</v>
      </c>
      <c r="G38" s="496">
        <f t="shared" ref="G38:G39" si="16">3*8</f>
        <v>24</v>
      </c>
      <c r="H38" s="504">
        <f t="shared" ref="H38:H39" si="17">G38/2</f>
        <v>12</v>
      </c>
      <c r="I38" s="515">
        <f t="shared" ref="I38:I39" si="18">G38/2</f>
        <v>12</v>
      </c>
      <c r="J38" s="442"/>
      <c r="K38" s="278"/>
      <c r="L38" s="69"/>
      <c r="N38" s="256"/>
      <c r="O38" s="256"/>
      <c r="P38" s="256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</row>
    <row r="39" spans="1:39" s="103" customFormat="1" ht="27.75" customHeight="1" thickBot="1">
      <c r="A39" s="351" t="s">
        <v>66</v>
      </c>
      <c r="B39" s="434" t="s">
        <v>326</v>
      </c>
      <c r="C39" s="373">
        <v>90</v>
      </c>
      <c r="D39" s="499">
        <f t="shared" si="15"/>
        <v>24</v>
      </c>
      <c r="E39" s="499">
        <f>D39/2</f>
        <v>12</v>
      </c>
      <c r="F39" s="406">
        <v>80</v>
      </c>
      <c r="G39" s="498">
        <f t="shared" si="16"/>
        <v>24</v>
      </c>
      <c r="H39" s="502">
        <f t="shared" si="17"/>
        <v>12</v>
      </c>
      <c r="I39" s="523">
        <f t="shared" si="18"/>
        <v>12</v>
      </c>
      <c r="J39" s="444"/>
      <c r="K39" s="518"/>
      <c r="L39" s="69"/>
      <c r="N39" s="256"/>
      <c r="O39" s="256"/>
      <c r="P39" s="256"/>
      <c r="Q39" s="98"/>
      <c r="R39" s="98"/>
      <c r="S39" s="98"/>
      <c r="T39" s="98"/>
      <c r="U39" s="98"/>
      <c r="V39" s="98"/>
      <c r="W39" s="98"/>
      <c r="X39" s="98"/>
      <c r="Y39" s="98"/>
      <c r="Z39" s="98"/>
      <c r="AA39" s="98"/>
      <c r="AB39" s="98"/>
      <c r="AC39" s="98"/>
      <c r="AD39" s="98"/>
      <c r="AE39" s="98"/>
      <c r="AF39" s="98"/>
      <c r="AG39" s="98"/>
      <c r="AH39" s="98"/>
      <c r="AI39" s="98"/>
      <c r="AJ39" s="98"/>
      <c r="AK39" s="98"/>
      <c r="AL39" s="98"/>
      <c r="AM39" s="98"/>
    </row>
    <row r="40" spans="1:39" s="103" customFormat="1" ht="21.75" customHeight="1" thickBot="1">
      <c r="A40" s="688" t="s">
        <v>74</v>
      </c>
      <c r="B40" s="713"/>
      <c r="C40" s="349">
        <f>SUM(C37:C39)</f>
        <v>210</v>
      </c>
      <c r="D40" s="438">
        <f t="shared" ref="D40:I40" si="19">SUM(D37:D39)</f>
        <v>72</v>
      </c>
      <c r="E40" s="439">
        <f>SUM(E37:E39)</f>
        <v>36</v>
      </c>
      <c r="F40" s="473">
        <f t="shared" si="19"/>
        <v>200</v>
      </c>
      <c r="G40" s="514">
        <f t="shared" si="19"/>
        <v>72</v>
      </c>
      <c r="H40" s="516">
        <f>SUM(H37:H39)</f>
        <v>36</v>
      </c>
      <c r="I40" s="439">
        <f t="shared" si="19"/>
        <v>36</v>
      </c>
      <c r="J40" s="470"/>
      <c r="K40" s="471"/>
      <c r="L40" s="98"/>
      <c r="N40" s="256"/>
      <c r="O40" s="256"/>
      <c r="P40" s="256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</row>
    <row r="41" spans="1:39" s="103" customFormat="1" ht="27.75" customHeight="1" thickBot="1">
      <c r="A41" s="705" t="s">
        <v>38</v>
      </c>
      <c r="B41" s="706"/>
      <c r="C41" s="706"/>
      <c r="D41" s="708"/>
      <c r="E41" s="708"/>
      <c r="F41" s="706"/>
      <c r="G41" s="706"/>
      <c r="H41" s="714"/>
      <c r="I41" s="706"/>
      <c r="J41" s="706"/>
      <c r="K41" s="707"/>
      <c r="L41" s="98"/>
      <c r="N41" s="256"/>
      <c r="O41" s="256"/>
      <c r="P41" s="256"/>
      <c r="Q41" s="98"/>
      <c r="R41" s="98"/>
      <c r="S41" s="98"/>
      <c r="T41" s="98"/>
      <c r="U41" s="98"/>
      <c r="V41" s="98"/>
      <c r="W41" s="98"/>
      <c r="X41" s="98"/>
      <c r="Y41" s="98"/>
      <c r="Z41" s="98"/>
      <c r="AA41" s="98"/>
      <c r="AB41" s="98"/>
      <c r="AC41" s="98"/>
      <c r="AD41" s="98"/>
      <c r="AE41" s="98"/>
      <c r="AF41" s="98"/>
      <c r="AG41" s="98"/>
      <c r="AH41" s="98"/>
      <c r="AI41" s="98"/>
      <c r="AJ41" s="98"/>
      <c r="AK41" s="98"/>
      <c r="AL41" s="98"/>
      <c r="AM41" s="98"/>
    </row>
    <row r="42" spans="1:39" s="103" customFormat="1" ht="27.75" customHeight="1">
      <c r="A42" s="409" t="s">
        <v>39</v>
      </c>
      <c r="B42" s="435" t="s">
        <v>327</v>
      </c>
      <c r="C42" s="360">
        <v>65</v>
      </c>
      <c r="D42" s="494">
        <f>3*8</f>
        <v>24</v>
      </c>
      <c r="E42" s="500">
        <f>D42/2</f>
        <v>12</v>
      </c>
      <c r="F42" s="715"/>
      <c r="G42" s="716"/>
      <c r="H42" s="716"/>
      <c r="I42" s="716"/>
      <c r="J42" s="716"/>
      <c r="K42" s="717"/>
      <c r="L42" s="98"/>
      <c r="M42" s="98"/>
      <c r="N42" s="256"/>
      <c r="O42" s="256"/>
      <c r="P42" s="256"/>
      <c r="Q42" s="98"/>
      <c r="R42" s="98"/>
      <c r="S42" s="98"/>
      <c r="T42" s="98"/>
      <c r="U42" s="98"/>
      <c r="V42" s="98"/>
      <c r="W42" s="98"/>
      <c r="X42" s="98"/>
      <c r="Y42" s="98"/>
      <c r="Z42" s="98"/>
      <c r="AA42" s="98"/>
      <c r="AB42" s="98"/>
      <c r="AC42" s="98"/>
      <c r="AD42" s="98"/>
      <c r="AE42" s="98"/>
    </row>
    <row r="43" spans="1:39" s="103" customFormat="1" ht="27.75" customHeight="1">
      <c r="A43" s="288" t="s">
        <v>105</v>
      </c>
      <c r="B43" s="431" t="s">
        <v>328</v>
      </c>
      <c r="C43" s="262">
        <v>70</v>
      </c>
      <c r="D43" s="496">
        <f>3*8</f>
        <v>24</v>
      </c>
      <c r="E43" s="501">
        <f>D43/2</f>
        <v>12</v>
      </c>
      <c r="F43" s="718"/>
      <c r="G43" s="719"/>
      <c r="H43" s="719"/>
      <c r="I43" s="719"/>
      <c r="J43" s="719"/>
      <c r="K43" s="720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8"/>
      <c r="AA43" s="98"/>
      <c r="AB43" s="98"/>
      <c r="AC43" s="98"/>
      <c r="AD43" s="98"/>
      <c r="AE43" s="98"/>
    </row>
    <row r="44" spans="1:39" s="103" customFormat="1" ht="27.75" customHeight="1">
      <c r="A44" s="288" t="s">
        <v>345</v>
      </c>
      <c r="B44" s="431" t="s">
        <v>263</v>
      </c>
      <c r="C44" s="262">
        <v>20</v>
      </c>
      <c r="D44" s="496">
        <f>2*8</f>
        <v>16</v>
      </c>
      <c r="E44" s="501">
        <f>D44/2</f>
        <v>8</v>
      </c>
      <c r="F44" s="718"/>
      <c r="G44" s="719"/>
      <c r="H44" s="719"/>
      <c r="I44" s="719"/>
      <c r="J44" s="719"/>
      <c r="K44" s="720"/>
      <c r="L44" s="98"/>
      <c r="M44" s="98"/>
      <c r="N44" s="98"/>
      <c r="O44" s="98"/>
      <c r="P44" s="98"/>
      <c r="Q44" s="98"/>
      <c r="R44" s="98"/>
      <c r="S44" s="98"/>
      <c r="T44" s="98"/>
      <c r="U44" s="98"/>
      <c r="V44" s="98"/>
      <c r="W44" s="98"/>
      <c r="X44" s="98"/>
      <c r="Y44" s="98"/>
      <c r="Z44" s="98"/>
      <c r="AA44" s="98"/>
      <c r="AB44" s="98"/>
      <c r="AC44" s="98"/>
      <c r="AD44" s="98"/>
      <c r="AE44" s="98"/>
    </row>
    <row r="45" spans="1:39" s="98" customFormat="1" ht="27.75" customHeight="1">
      <c r="A45" s="288" t="s">
        <v>146</v>
      </c>
      <c r="B45" s="431" t="s">
        <v>329</v>
      </c>
      <c r="C45" s="262">
        <v>70</v>
      </c>
      <c r="D45" s="496">
        <f>3*8</f>
        <v>24</v>
      </c>
      <c r="E45" s="501">
        <f>D45/2</f>
        <v>12</v>
      </c>
      <c r="F45" s="718"/>
      <c r="G45" s="719"/>
      <c r="H45" s="719"/>
      <c r="I45" s="719"/>
      <c r="J45" s="719"/>
      <c r="K45" s="720"/>
    </row>
    <row r="46" spans="1:39" s="98" customFormat="1" ht="27.75" customHeight="1" thickBot="1">
      <c r="A46" s="350" t="s">
        <v>40</v>
      </c>
      <c r="B46" s="429" t="s">
        <v>330</v>
      </c>
      <c r="C46" s="262">
        <v>80</v>
      </c>
      <c r="D46" s="498">
        <f>3*8</f>
        <v>24</v>
      </c>
      <c r="E46" s="502">
        <f>D46/2</f>
        <v>12</v>
      </c>
      <c r="F46" s="718"/>
      <c r="G46" s="719"/>
      <c r="H46" s="719"/>
      <c r="I46" s="719"/>
      <c r="J46" s="719"/>
      <c r="K46" s="720"/>
    </row>
    <row r="47" spans="1:39" s="130" customFormat="1" ht="21.75" customHeight="1" thickBot="1">
      <c r="A47" s="710" t="s">
        <v>74</v>
      </c>
      <c r="B47" s="689"/>
      <c r="C47" s="279">
        <f>SUM(C42:C46)</f>
        <v>305</v>
      </c>
      <c r="D47" s="440">
        <f>SUM(D42:D46)</f>
        <v>112</v>
      </c>
      <c r="E47" s="439">
        <f>SUM(E42:E46)</f>
        <v>56</v>
      </c>
      <c r="F47" s="721"/>
      <c r="G47" s="722"/>
      <c r="H47" s="722"/>
      <c r="I47" s="722"/>
      <c r="J47" s="722"/>
      <c r="K47" s="723"/>
    </row>
    <row r="48" spans="1:39" s="130" customFormat="1" ht="27.75" customHeight="1">
      <c r="B48" s="436"/>
      <c r="C48" s="190"/>
      <c r="D48" s="128"/>
      <c r="E48" s="128"/>
      <c r="F48" s="188"/>
      <c r="G48" s="129"/>
      <c r="H48" s="129"/>
      <c r="I48" s="129"/>
    </row>
    <row r="49" spans="2:9" s="130" customFormat="1" ht="27.75" customHeight="1">
      <c r="B49" s="436"/>
      <c r="C49" s="190"/>
      <c r="D49" s="128"/>
      <c r="E49" s="128"/>
      <c r="F49" s="188"/>
      <c r="G49" s="129"/>
      <c r="H49" s="129"/>
      <c r="I49" s="129"/>
    </row>
    <row r="50" spans="2:9" s="130" customFormat="1" ht="27.75" customHeight="1">
      <c r="B50" s="436"/>
      <c r="C50" s="190"/>
      <c r="D50" s="128"/>
      <c r="E50" s="128"/>
      <c r="F50" s="188"/>
      <c r="G50" s="129"/>
      <c r="H50" s="129"/>
      <c r="I50" s="129"/>
    </row>
    <row r="51" spans="2:9" s="130" customFormat="1" ht="27.75" customHeight="1">
      <c r="B51" s="436"/>
      <c r="C51" s="190"/>
      <c r="D51" s="128"/>
      <c r="E51" s="128"/>
      <c r="F51" s="188"/>
      <c r="G51" s="129"/>
      <c r="H51" s="129"/>
      <c r="I51" s="129"/>
    </row>
    <row r="52" spans="2:9" s="130" customFormat="1" ht="27.75" customHeight="1">
      <c r="B52" s="436"/>
      <c r="C52" s="190"/>
      <c r="D52" s="128"/>
      <c r="E52" s="128"/>
      <c r="F52" s="188"/>
      <c r="G52" s="129"/>
      <c r="H52" s="129"/>
      <c r="I52" s="129"/>
    </row>
    <row r="53" spans="2:9" s="130" customFormat="1" ht="27.75" customHeight="1">
      <c r="B53" s="436"/>
      <c r="C53" s="190"/>
      <c r="D53" s="128"/>
      <c r="E53" s="128"/>
      <c r="F53" s="188"/>
      <c r="G53" s="129"/>
      <c r="H53" s="129"/>
      <c r="I53" s="129"/>
    </row>
    <row r="54" spans="2:9" s="130" customFormat="1" ht="27.75" customHeight="1">
      <c r="B54" s="436"/>
      <c r="C54" s="190"/>
      <c r="D54" s="128"/>
      <c r="E54" s="128"/>
      <c r="F54" s="188"/>
      <c r="G54" s="129"/>
      <c r="H54" s="129"/>
      <c r="I54" s="129"/>
    </row>
    <row r="55" spans="2:9" s="130" customFormat="1" ht="27.75" customHeight="1">
      <c r="B55" s="436"/>
      <c r="C55" s="190"/>
      <c r="D55" s="128"/>
      <c r="E55" s="128"/>
      <c r="F55" s="188"/>
      <c r="G55" s="129"/>
      <c r="H55" s="129"/>
      <c r="I55" s="129"/>
    </row>
    <row r="56" spans="2:9" s="130" customFormat="1" ht="27.75" customHeight="1">
      <c r="B56" s="436"/>
      <c r="C56" s="190"/>
      <c r="D56" s="128"/>
      <c r="E56" s="128"/>
      <c r="F56" s="188"/>
      <c r="G56" s="129"/>
      <c r="H56" s="129"/>
      <c r="I56" s="129"/>
    </row>
    <row r="57" spans="2:9" s="130" customFormat="1" ht="27.75" customHeight="1">
      <c r="B57" s="436"/>
      <c r="C57" s="190"/>
      <c r="D57" s="128"/>
      <c r="E57" s="128"/>
      <c r="F57" s="188"/>
      <c r="G57" s="129"/>
      <c r="H57" s="129"/>
      <c r="I57" s="129"/>
    </row>
    <row r="58" spans="2:9" s="130" customFormat="1" ht="27.75" customHeight="1">
      <c r="B58" s="436"/>
      <c r="C58" s="190"/>
      <c r="D58" s="128"/>
      <c r="E58" s="128"/>
      <c r="F58" s="188"/>
      <c r="G58" s="129"/>
      <c r="H58" s="129"/>
      <c r="I58" s="129"/>
    </row>
    <row r="59" spans="2:9" s="130" customFormat="1" ht="27.75" customHeight="1">
      <c r="B59" s="436"/>
      <c r="C59" s="190"/>
      <c r="D59" s="128"/>
      <c r="E59" s="128"/>
      <c r="F59" s="188"/>
      <c r="G59" s="129"/>
      <c r="H59" s="129"/>
      <c r="I59" s="129"/>
    </row>
    <row r="60" spans="2:9" s="130" customFormat="1" ht="27.75" customHeight="1">
      <c r="B60" s="436"/>
      <c r="C60" s="190"/>
      <c r="D60" s="128"/>
      <c r="E60" s="128"/>
      <c r="F60" s="188"/>
      <c r="G60" s="129"/>
      <c r="H60" s="129"/>
      <c r="I60" s="129"/>
    </row>
    <row r="61" spans="2:9" s="130" customFormat="1" ht="27.75" customHeight="1">
      <c r="B61" s="436"/>
      <c r="C61" s="190"/>
      <c r="D61" s="128"/>
      <c r="E61" s="128"/>
      <c r="F61" s="188"/>
      <c r="G61" s="129"/>
      <c r="H61" s="129"/>
      <c r="I61" s="129"/>
    </row>
    <row r="62" spans="2:9" s="130" customFormat="1" ht="27.75" customHeight="1">
      <c r="B62" s="436"/>
      <c r="C62" s="190"/>
      <c r="D62" s="128"/>
      <c r="E62" s="128"/>
      <c r="F62" s="188"/>
      <c r="G62" s="129"/>
      <c r="H62" s="129"/>
      <c r="I62" s="129"/>
    </row>
    <row r="63" spans="2:9" s="130" customFormat="1" ht="27.75" customHeight="1">
      <c r="B63" s="436"/>
      <c r="C63" s="190"/>
      <c r="D63" s="128"/>
      <c r="E63" s="128"/>
      <c r="F63" s="188"/>
      <c r="G63" s="129"/>
      <c r="H63" s="129"/>
      <c r="I63" s="129"/>
    </row>
    <row r="64" spans="2:9" s="130" customFormat="1" ht="27.75" customHeight="1">
      <c r="B64" s="436"/>
      <c r="C64" s="190"/>
      <c r="D64" s="128"/>
      <c r="E64" s="128"/>
      <c r="F64" s="188"/>
      <c r="G64" s="129"/>
      <c r="H64" s="129"/>
      <c r="I64" s="129"/>
    </row>
    <row r="65" spans="2:9" s="130" customFormat="1" ht="27.75" customHeight="1">
      <c r="B65" s="436"/>
      <c r="C65" s="190"/>
      <c r="D65" s="128"/>
      <c r="E65" s="128"/>
      <c r="F65" s="188"/>
      <c r="G65" s="129"/>
      <c r="H65" s="129"/>
      <c r="I65" s="129"/>
    </row>
    <row r="66" spans="2:9" s="130" customFormat="1" ht="27.75" customHeight="1">
      <c r="B66" s="436"/>
      <c r="C66" s="190"/>
      <c r="D66" s="128"/>
      <c r="E66" s="128"/>
      <c r="F66" s="188"/>
      <c r="G66" s="129"/>
      <c r="H66" s="129"/>
      <c r="I66" s="129"/>
    </row>
    <row r="67" spans="2:9" s="130" customFormat="1" ht="27.75" customHeight="1">
      <c r="B67" s="436"/>
      <c r="C67" s="190"/>
      <c r="D67" s="128"/>
      <c r="E67" s="128"/>
      <c r="F67" s="188"/>
      <c r="G67" s="129"/>
      <c r="H67" s="129"/>
      <c r="I67" s="129"/>
    </row>
    <row r="68" spans="2:9" s="130" customFormat="1" ht="27.75" customHeight="1">
      <c r="B68" s="436"/>
      <c r="C68" s="190"/>
      <c r="D68" s="128"/>
      <c r="E68" s="128"/>
      <c r="F68" s="188"/>
      <c r="G68" s="129"/>
      <c r="H68" s="129"/>
      <c r="I68" s="129"/>
    </row>
    <row r="69" spans="2:9" s="130" customFormat="1" ht="27.75" customHeight="1">
      <c r="B69" s="436"/>
      <c r="C69" s="190"/>
      <c r="D69" s="128"/>
      <c r="E69" s="128"/>
      <c r="F69" s="188"/>
      <c r="G69" s="129"/>
      <c r="H69" s="129"/>
      <c r="I69" s="129"/>
    </row>
    <row r="70" spans="2:9" s="130" customFormat="1" ht="27.75" customHeight="1">
      <c r="B70" s="436"/>
      <c r="C70" s="190"/>
      <c r="D70" s="128"/>
      <c r="E70" s="128"/>
      <c r="F70" s="188"/>
      <c r="G70" s="129"/>
      <c r="H70" s="129"/>
      <c r="I70" s="129"/>
    </row>
    <row r="71" spans="2:9" s="130" customFormat="1" ht="27.75" customHeight="1">
      <c r="B71" s="436"/>
      <c r="C71" s="190"/>
      <c r="D71" s="128"/>
      <c r="E71" s="128"/>
      <c r="F71" s="188"/>
      <c r="G71" s="129"/>
      <c r="H71" s="129"/>
      <c r="I71" s="129"/>
    </row>
    <row r="72" spans="2:9" s="130" customFormat="1" ht="27.75" customHeight="1">
      <c r="B72" s="436"/>
      <c r="C72" s="190"/>
      <c r="D72" s="128"/>
      <c r="E72" s="128"/>
      <c r="F72" s="188"/>
      <c r="G72" s="129"/>
      <c r="H72" s="129"/>
      <c r="I72" s="129"/>
    </row>
    <row r="73" spans="2:9" s="130" customFormat="1" ht="27.75" customHeight="1">
      <c r="B73" s="436"/>
      <c r="C73" s="190"/>
      <c r="D73" s="128"/>
      <c r="E73" s="128"/>
      <c r="F73" s="188"/>
      <c r="G73" s="129"/>
      <c r="H73" s="129"/>
      <c r="I73" s="129"/>
    </row>
    <row r="74" spans="2:9" s="130" customFormat="1" ht="27.75" customHeight="1">
      <c r="B74" s="436"/>
      <c r="C74" s="190"/>
      <c r="D74" s="128"/>
      <c r="E74" s="128"/>
      <c r="F74" s="188"/>
      <c r="G74" s="129"/>
      <c r="H74" s="129"/>
      <c r="I74" s="129"/>
    </row>
    <row r="75" spans="2:9" s="130" customFormat="1" ht="27.75" customHeight="1">
      <c r="B75" s="436"/>
      <c r="C75" s="190"/>
      <c r="D75" s="128"/>
      <c r="E75" s="128"/>
      <c r="F75" s="188"/>
      <c r="G75" s="129"/>
      <c r="H75" s="129"/>
      <c r="I75" s="129"/>
    </row>
    <row r="76" spans="2:9" s="130" customFormat="1" ht="27.75" customHeight="1">
      <c r="B76" s="436"/>
      <c r="C76" s="190"/>
      <c r="D76" s="128"/>
      <c r="E76" s="128"/>
      <c r="F76" s="188"/>
      <c r="G76" s="129"/>
      <c r="H76" s="129"/>
      <c r="I76" s="129"/>
    </row>
    <row r="77" spans="2:9" s="130" customFormat="1" ht="27.75" customHeight="1">
      <c r="B77" s="436"/>
      <c r="C77" s="190"/>
      <c r="D77" s="128"/>
      <c r="E77" s="128"/>
      <c r="F77" s="188"/>
      <c r="G77" s="129"/>
      <c r="H77" s="129"/>
      <c r="I77" s="129"/>
    </row>
    <row r="78" spans="2:9" s="130" customFormat="1" ht="27.75" customHeight="1">
      <c r="B78" s="436"/>
      <c r="C78" s="190"/>
      <c r="D78" s="128"/>
      <c r="E78" s="128"/>
      <c r="F78" s="188"/>
      <c r="G78" s="129"/>
      <c r="H78" s="129"/>
      <c r="I78" s="129"/>
    </row>
    <row r="79" spans="2:9" s="130" customFormat="1" ht="27.75" customHeight="1">
      <c r="B79" s="436"/>
      <c r="C79" s="190"/>
      <c r="D79" s="128"/>
      <c r="E79" s="128"/>
      <c r="F79" s="188"/>
      <c r="G79" s="129"/>
      <c r="H79" s="129"/>
      <c r="I79" s="129"/>
    </row>
    <row r="80" spans="2:9" s="130" customFormat="1" ht="27.75" customHeight="1">
      <c r="B80" s="436"/>
      <c r="C80" s="190"/>
      <c r="D80" s="128"/>
      <c r="E80" s="128"/>
      <c r="F80" s="188"/>
      <c r="G80" s="129"/>
      <c r="H80" s="129"/>
      <c r="I80" s="129"/>
    </row>
    <row r="81" spans="2:9" s="130" customFormat="1" ht="27.75" customHeight="1">
      <c r="B81" s="436"/>
      <c r="C81" s="190"/>
      <c r="D81" s="128"/>
      <c r="E81" s="128"/>
      <c r="F81" s="188"/>
      <c r="G81" s="129"/>
      <c r="H81" s="129"/>
      <c r="I81" s="129"/>
    </row>
    <row r="82" spans="2:9" s="130" customFormat="1" ht="27.75" customHeight="1">
      <c r="B82" s="436"/>
      <c r="C82" s="190"/>
      <c r="D82" s="128"/>
      <c r="E82" s="128"/>
      <c r="F82" s="188"/>
      <c r="G82" s="129"/>
      <c r="H82" s="129"/>
      <c r="I82" s="129"/>
    </row>
    <row r="83" spans="2:9" s="130" customFormat="1" ht="27.75" customHeight="1">
      <c r="B83" s="436"/>
      <c r="C83" s="190"/>
      <c r="D83" s="128"/>
      <c r="E83" s="128"/>
      <c r="F83" s="188"/>
      <c r="G83" s="129"/>
      <c r="H83" s="129"/>
      <c r="I83" s="129"/>
    </row>
    <row r="84" spans="2:9" s="130" customFormat="1" ht="27.75" customHeight="1">
      <c r="B84" s="436"/>
      <c r="C84" s="190"/>
      <c r="D84" s="128"/>
      <c r="E84" s="128"/>
      <c r="F84" s="188"/>
      <c r="G84" s="129"/>
      <c r="H84" s="129"/>
      <c r="I84" s="129"/>
    </row>
    <row r="85" spans="2:9" s="130" customFormat="1" ht="27.75" customHeight="1">
      <c r="B85" s="436"/>
      <c r="C85" s="190"/>
      <c r="D85" s="128"/>
      <c r="E85" s="128"/>
      <c r="F85" s="188"/>
      <c r="G85" s="129"/>
      <c r="H85" s="129"/>
      <c r="I85" s="129"/>
    </row>
    <row r="86" spans="2:9" s="130" customFormat="1" ht="27.75" customHeight="1">
      <c r="B86" s="436"/>
      <c r="C86" s="190"/>
      <c r="D86" s="128"/>
      <c r="E86" s="128"/>
      <c r="F86" s="188"/>
      <c r="G86" s="129"/>
      <c r="H86" s="129"/>
      <c r="I86" s="129"/>
    </row>
    <row r="87" spans="2:9" s="130" customFormat="1" ht="27.75" customHeight="1">
      <c r="B87" s="436"/>
      <c r="C87" s="190"/>
      <c r="D87" s="128"/>
      <c r="E87" s="128"/>
      <c r="F87" s="188"/>
      <c r="G87" s="129"/>
      <c r="H87" s="129"/>
      <c r="I87" s="129"/>
    </row>
    <row r="88" spans="2:9" s="130" customFormat="1" ht="27.75" customHeight="1">
      <c r="B88" s="436"/>
      <c r="C88" s="190"/>
      <c r="D88" s="128"/>
      <c r="E88" s="128"/>
      <c r="F88" s="188"/>
      <c r="G88" s="129"/>
      <c r="H88" s="129"/>
      <c r="I88" s="129"/>
    </row>
    <row r="89" spans="2:9" s="130" customFormat="1" ht="27.75" customHeight="1">
      <c r="B89" s="436"/>
      <c r="C89" s="190"/>
      <c r="D89" s="128"/>
      <c r="E89" s="128"/>
      <c r="F89" s="188"/>
      <c r="G89" s="129"/>
      <c r="H89" s="129"/>
      <c r="I89" s="129"/>
    </row>
    <row r="90" spans="2:9" s="130" customFormat="1" ht="27.75" customHeight="1">
      <c r="B90" s="436"/>
      <c r="C90" s="190"/>
      <c r="D90" s="128"/>
      <c r="E90" s="128"/>
      <c r="F90" s="188"/>
      <c r="G90" s="129"/>
      <c r="H90" s="129"/>
      <c r="I90" s="129"/>
    </row>
    <row r="91" spans="2:9" s="130" customFormat="1" ht="27.75" customHeight="1">
      <c r="B91" s="436"/>
      <c r="C91" s="190"/>
      <c r="D91" s="128"/>
      <c r="E91" s="128"/>
      <c r="F91" s="188"/>
      <c r="G91" s="129"/>
      <c r="H91" s="129"/>
      <c r="I91" s="129"/>
    </row>
    <row r="92" spans="2:9" s="130" customFormat="1" ht="27.75" customHeight="1">
      <c r="B92" s="436"/>
      <c r="C92" s="190"/>
      <c r="D92" s="128"/>
      <c r="E92" s="128"/>
      <c r="F92" s="188"/>
      <c r="G92" s="129"/>
      <c r="H92" s="129"/>
      <c r="I92" s="129"/>
    </row>
    <row r="93" spans="2:9" s="130" customFormat="1" ht="27.75" customHeight="1">
      <c r="B93" s="436"/>
      <c r="C93" s="190"/>
      <c r="D93" s="128"/>
      <c r="E93" s="128"/>
      <c r="F93" s="188"/>
      <c r="G93" s="129"/>
      <c r="H93" s="129"/>
      <c r="I93" s="129"/>
    </row>
    <row r="94" spans="2:9" s="130" customFormat="1" ht="27.75" customHeight="1">
      <c r="B94" s="436"/>
      <c r="C94" s="190"/>
      <c r="D94" s="128"/>
      <c r="E94" s="128"/>
      <c r="F94" s="188"/>
      <c r="G94" s="129"/>
      <c r="H94" s="129"/>
      <c r="I94" s="129"/>
    </row>
    <row r="95" spans="2:9" s="130" customFormat="1" ht="27.75" customHeight="1">
      <c r="B95" s="436"/>
      <c r="C95" s="190"/>
      <c r="D95" s="128"/>
      <c r="E95" s="128"/>
      <c r="F95" s="188"/>
      <c r="G95" s="129"/>
      <c r="H95" s="129"/>
      <c r="I95" s="129"/>
    </row>
    <row r="96" spans="2:9" s="130" customFormat="1" ht="27.75" customHeight="1">
      <c r="B96" s="436"/>
      <c r="C96" s="190"/>
      <c r="D96" s="128"/>
      <c r="E96" s="128"/>
      <c r="F96" s="188"/>
      <c r="G96" s="129"/>
      <c r="H96" s="129"/>
      <c r="I96" s="129"/>
    </row>
    <row r="97" spans="2:9" s="130" customFormat="1" ht="27.75" customHeight="1">
      <c r="B97" s="436"/>
      <c r="C97" s="190"/>
      <c r="D97" s="128"/>
      <c r="E97" s="128"/>
      <c r="F97" s="188"/>
      <c r="G97" s="129"/>
      <c r="H97" s="129"/>
      <c r="I97" s="129"/>
    </row>
    <row r="98" spans="2:9" s="130" customFormat="1" ht="27.75" customHeight="1">
      <c r="B98" s="436"/>
      <c r="C98" s="190"/>
      <c r="D98" s="128"/>
      <c r="E98" s="128"/>
      <c r="F98" s="188"/>
      <c r="G98" s="129"/>
      <c r="H98" s="129"/>
      <c r="I98" s="129"/>
    </row>
    <row r="99" spans="2:9" s="130" customFormat="1" ht="27.75" customHeight="1">
      <c r="B99" s="436"/>
      <c r="C99" s="190"/>
      <c r="D99" s="128"/>
      <c r="E99" s="128"/>
      <c r="F99" s="188"/>
      <c r="G99" s="129"/>
      <c r="H99" s="129"/>
      <c r="I99" s="129"/>
    </row>
    <row r="100" spans="2:9" s="130" customFormat="1" ht="27.75" customHeight="1">
      <c r="B100" s="436"/>
      <c r="C100" s="190"/>
      <c r="D100" s="128"/>
      <c r="E100" s="128"/>
      <c r="F100" s="188"/>
      <c r="G100" s="129"/>
      <c r="H100" s="129"/>
      <c r="I100" s="129"/>
    </row>
    <row r="101" spans="2:9" s="130" customFormat="1" ht="27.75" customHeight="1">
      <c r="B101" s="436"/>
      <c r="C101" s="190"/>
      <c r="D101" s="128"/>
      <c r="E101" s="128"/>
      <c r="F101" s="188"/>
      <c r="G101" s="129"/>
      <c r="H101" s="129"/>
      <c r="I101" s="129"/>
    </row>
    <row r="102" spans="2:9" s="130" customFormat="1" ht="27.75" customHeight="1">
      <c r="B102" s="436"/>
      <c r="C102" s="190"/>
      <c r="D102" s="128"/>
      <c r="E102" s="128"/>
      <c r="F102" s="188"/>
      <c r="G102" s="129"/>
      <c r="H102" s="129"/>
      <c r="I102" s="129"/>
    </row>
    <row r="103" spans="2:9" s="130" customFormat="1" ht="27.75" customHeight="1">
      <c r="B103" s="436"/>
      <c r="C103" s="190"/>
      <c r="D103" s="128"/>
      <c r="E103" s="128"/>
      <c r="F103" s="188"/>
      <c r="G103" s="129"/>
      <c r="H103" s="129"/>
      <c r="I103" s="129"/>
    </row>
    <row r="104" spans="2:9" s="130" customFormat="1" ht="27.75" customHeight="1">
      <c r="B104" s="436"/>
      <c r="C104" s="190"/>
      <c r="D104" s="128"/>
      <c r="E104" s="128"/>
      <c r="F104" s="188"/>
      <c r="G104" s="129"/>
      <c r="H104" s="129"/>
      <c r="I104" s="129"/>
    </row>
    <row r="105" spans="2:9" s="130" customFormat="1" ht="27.75" customHeight="1">
      <c r="B105" s="436"/>
      <c r="C105" s="190"/>
      <c r="D105" s="128"/>
      <c r="E105" s="128"/>
      <c r="F105" s="188"/>
      <c r="G105" s="129"/>
      <c r="H105" s="129"/>
      <c r="I105" s="129"/>
    </row>
    <row r="106" spans="2:9" s="130" customFormat="1" ht="27.75" customHeight="1">
      <c r="B106" s="436"/>
      <c r="C106" s="190"/>
      <c r="D106" s="128"/>
      <c r="E106" s="128"/>
      <c r="F106" s="188"/>
      <c r="G106" s="129"/>
      <c r="H106" s="129"/>
      <c r="I106" s="129"/>
    </row>
    <row r="107" spans="2:9" s="130" customFormat="1" ht="27.75" customHeight="1">
      <c r="B107" s="436"/>
      <c r="C107" s="190"/>
      <c r="D107" s="128"/>
      <c r="E107" s="128"/>
      <c r="F107" s="188"/>
      <c r="G107" s="129"/>
      <c r="H107" s="129"/>
      <c r="I107" s="129"/>
    </row>
    <row r="108" spans="2:9" s="130" customFormat="1" ht="27.75" customHeight="1">
      <c r="B108" s="436"/>
      <c r="C108" s="190"/>
      <c r="D108" s="128"/>
      <c r="E108" s="128"/>
      <c r="F108" s="188"/>
      <c r="G108" s="129"/>
      <c r="H108" s="129"/>
      <c r="I108" s="129"/>
    </row>
    <row r="109" spans="2:9" s="130" customFormat="1" ht="27.75" customHeight="1">
      <c r="B109" s="436"/>
      <c r="C109" s="190"/>
      <c r="D109" s="128"/>
      <c r="E109" s="128"/>
      <c r="F109" s="188"/>
      <c r="G109" s="129"/>
      <c r="H109" s="129"/>
      <c r="I109" s="129"/>
    </row>
    <row r="110" spans="2:9" s="130" customFormat="1" ht="27.75" customHeight="1">
      <c r="B110" s="436"/>
      <c r="C110" s="190"/>
      <c r="D110" s="128"/>
      <c r="E110" s="128"/>
      <c r="F110" s="188"/>
      <c r="G110" s="129"/>
      <c r="H110" s="129"/>
      <c r="I110" s="129"/>
    </row>
    <row r="111" spans="2:9" s="130" customFormat="1" ht="27.75" customHeight="1">
      <c r="B111" s="436"/>
      <c r="C111" s="190"/>
      <c r="D111" s="128"/>
      <c r="E111" s="128"/>
      <c r="F111" s="188"/>
      <c r="G111" s="129"/>
      <c r="H111" s="129"/>
      <c r="I111" s="129"/>
    </row>
    <row r="112" spans="2:9" s="130" customFormat="1" ht="27.75" customHeight="1">
      <c r="B112" s="436"/>
      <c r="C112" s="190"/>
      <c r="D112" s="128"/>
      <c r="E112" s="128"/>
      <c r="F112" s="188"/>
      <c r="G112" s="129"/>
      <c r="H112" s="129"/>
      <c r="I112" s="129"/>
    </row>
    <row r="113" spans="2:9" s="130" customFormat="1" ht="27.75" customHeight="1">
      <c r="B113" s="436"/>
      <c r="C113" s="190"/>
      <c r="D113" s="128"/>
      <c r="E113" s="128"/>
      <c r="F113" s="188"/>
      <c r="G113" s="129"/>
      <c r="H113" s="129"/>
      <c r="I113" s="129"/>
    </row>
    <row r="114" spans="2:9" s="130" customFormat="1" ht="27.75" customHeight="1">
      <c r="B114" s="436"/>
      <c r="C114" s="190"/>
      <c r="D114" s="128"/>
      <c r="E114" s="128"/>
      <c r="F114" s="188"/>
      <c r="G114" s="129"/>
      <c r="H114" s="129"/>
      <c r="I114" s="129"/>
    </row>
    <row r="115" spans="2:9" s="130" customFormat="1" ht="27.75" customHeight="1">
      <c r="B115" s="436"/>
      <c r="C115" s="190"/>
      <c r="D115" s="128"/>
      <c r="E115" s="128"/>
      <c r="F115" s="188"/>
      <c r="G115" s="129"/>
      <c r="H115" s="129"/>
      <c r="I115" s="129"/>
    </row>
    <row r="116" spans="2:9" s="130" customFormat="1" ht="27.75" customHeight="1">
      <c r="B116" s="436"/>
      <c r="C116" s="190"/>
      <c r="D116" s="128"/>
      <c r="E116" s="128"/>
      <c r="F116" s="188"/>
      <c r="G116" s="129"/>
      <c r="H116" s="129"/>
      <c r="I116" s="129"/>
    </row>
    <row r="117" spans="2:9" s="130" customFormat="1" ht="27.75" customHeight="1">
      <c r="B117" s="436"/>
      <c r="C117" s="190"/>
      <c r="D117" s="128"/>
      <c r="E117" s="128"/>
      <c r="F117" s="188"/>
      <c r="G117" s="129"/>
      <c r="H117" s="129"/>
      <c r="I117" s="129"/>
    </row>
    <row r="118" spans="2:9" s="130" customFormat="1" ht="27.75" customHeight="1">
      <c r="B118" s="436"/>
      <c r="C118" s="190"/>
      <c r="D118" s="128"/>
      <c r="E118" s="128"/>
      <c r="F118" s="188"/>
      <c r="G118" s="129"/>
      <c r="H118" s="129"/>
      <c r="I118" s="129"/>
    </row>
    <row r="119" spans="2:9" s="130" customFormat="1" ht="27.75" customHeight="1">
      <c r="B119" s="436"/>
      <c r="C119" s="190"/>
      <c r="D119" s="128"/>
      <c r="E119" s="128"/>
      <c r="F119" s="188"/>
      <c r="G119" s="129"/>
      <c r="H119" s="129"/>
      <c r="I119" s="129"/>
    </row>
    <row r="120" spans="2:9" s="130" customFormat="1" ht="27.75" customHeight="1">
      <c r="B120" s="436"/>
      <c r="C120" s="190"/>
      <c r="D120" s="128"/>
      <c r="E120" s="128"/>
      <c r="F120" s="188"/>
      <c r="G120" s="129"/>
      <c r="H120" s="129"/>
      <c r="I120" s="129"/>
    </row>
    <row r="121" spans="2:9" s="130" customFormat="1" ht="27.75" customHeight="1">
      <c r="B121" s="436"/>
      <c r="C121" s="190"/>
      <c r="D121" s="128"/>
      <c r="E121" s="128"/>
      <c r="F121" s="188"/>
      <c r="G121" s="129"/>
      <c r="H121" s="129"/>
      <c r="I121" s="129"/>
    </row>
    <row r="122" spans="2:9" s="130" customFormat="1" ht="27.75" customHeight="1">
      <c r="B122" s="436"/>
      <c r="C122" s="190"/>
      <c r="D122" s="128"/>
      <c r="E122" s="128"/>
      <c r="F122" s="188"/>
      <c r="G122" s="129"/>
      <c r="H122" s="129"/>
      <c r="I122" s="129"/>
    </row>
    <row r="123" spans="2:9" s="130" customFormat="1" ht="27.75" customHeight="1">
      <c r="B123" s="436"/>
      <c r="C123" s="190"/>
      <c r="D123" s="128"/>
      <c r="E123" s="128"/>
      <c r="F123" s="188"/>
      <c r="G123" s="129"/>
      <c r="H123" s="129"/>
      <c r="I123" s="129"/>
    </row>
    <row r="124" spans="2:9" s="130" customFormat="1" ht="27.75" customHeight="1">
      <c r="B124" s="436"/>
      <c r="C124" s="190"/>
      <c r="D124" s="128"/>
      <c r="E124" s="128"/>
      <c r="F124" s="188"/>
      <c r="G124" s="129"/>
      <c r="H124" s="129"/>
      <c r="I124" s="129"/>
    </row>
    <row r="125" spans="2:9" s="130" customFormat="1" ht="27.75" customHeight="1">
      <c r="B125" s="436"/>
      <c r="C125" s="190"/>
      <c r="D125" s="128"/>
      <c r="E125" s="128"/>
      <c r="F125" s="188"/>
      <c r="G125" s="129"/>
      <c r="H125" s="129"/>
      <c r="I125" s="129"/>
    </row>
    <row r="126" spans="2:9" s="130" customFormat="1" ht="27.75" customHeight="1">
      <c r="B126" s="436"/>
      <c r="C126" s="190"/>
      <c r="D126" s="128"/>
      <c r="E126" s="128"/>
      <c r="F126" s="188"/>
      <c r="G126" s="129"/>
      <c r="H126" s="129"/>
      <c r="I126" s="129"/>
    </row>
    <row r="127" spans="2:9" s="130" customFormat="1" ht="27.75" customHeight="1">
      <c r="B127" s="436"/>
      <c r="C127" s="190"/>
      <c r="D127" s="128"/>
      <c r="E127" s="128"/>
      <c r="F127" s="188"/>
      <c r="G127" s="129"/>
      <c r="H127" s="129"/>
      <c r="I127" s="129"/>
    </row>
    <row r="128" spans="2:9" s="130" customFormat="1" ht="27.75" customHeight="1">
      <c r="B128" s="436"/>
      <c r="C128" s="190"/>
      <c r="D128" s="128"/>
      <c r="E128" s="128"/>
      <c r="F128" s="188"/>
      <c r="G128" s="129"/>
      <c r="H128" s="129"/>
      <c r="I128" s="129"/>
    </row>
    <row r="129" spans="2:9" s="130" customFormat="1" ht="27.75" customHeight="1">
      <c r="B129" s="436"/>
      <c r="C129" s="190"/>
      <c r="D129" s="128"/>
      <c r="E129" s="128"/>
      <c r="F129" s="188"/>
      <c r="G129" s="129"/>
      <c r="H129" s="129"/>
      <c r="I129" s="129"/>
    </row>
    <row r="130" spans="2:9" s="130" customFormat="1" ht="27.75" customHeight="1">
      <c r="B130" s="436"/>
      <c r="C130" s="190"/>
      <c r="D130" s="128"/>
      <c r="E130" s="128"/>
      <c r="F130" s="188"/>
      <c r="G130" s="129"/>
      <c r="H130" s="129"/>
      <c r="I130" s="129"/>
    </row>
    <row r="131" spans="2:9" s="130" customFormat="1" ht="27.75" customHeight="1">
      <c r="B131" s="436"/>
      <c r="C131" s="190"/>
      <c r="D131" s="128"/>
      <c r="E131" s="128"/>
      <c r="F131" s="188"/>
      <c r="G131" s="129"/>
      <c r="H131" s="129"/>
      <c r="I131" s="129"/>
    </row>
    <row r="132" spans="2:9" s="130" customFormat="1" ht="27.75" customHeight="1">
      <c r="B132" s="436"/>
      <c r="C132" s="190"/>
      <c r="D132" s="128"/>
      <c r="E132" s="128"/>
      <c r="F132" s="188"/>
      <c r="G132" s="129"/>
      <c r="H132" s="129"/>
      <c r="I132" s="129"/>
    </row>
    <row r="133" spans="2:9" s="130" customFormat="1" ht="27.75" customHeight="1">
      <c r="B133" s="436"/>
      <c r="C133" s="190"/>
      <c r="D133" s="128"/>
      <c r="E133" s="128"/>
      <c r="F133" s="188"/>
      <c r="G133" s="129"/>
      <c r="H133" s="129"/>
      <c r="I133" s="129"/>
    </row>
    <row r="134" spans="2:9" s="130" customFormat="1" ht="27.75" customHeight="1">
      <c r="B134" s="436"/>
      <c r="C134" s="190"/>
      <c r="D134" s="128"/>
      <c r="E134" s="128"/>
      <c r="F134" s="188"/>
      <c r="G134" s="129"/>
      <c r="H134" s="129"/>
      <c r="I134" s="129"/>
    </row>
    <row r="135" spans="2:9" s="130" customFormat="1" ht="27.75" customHeight="1">
      <c r="B135" s="436"/>
      <c r="C135" s="190"/>
      <c r="D135" s="128"/>
      <c r="E135" s="128"/>
      <c r="F135" s="188"/>
      <c r="G135" s="129"/>
      <c r="H135" s="129"/>
      <c r="I135" s="129"/>
    </row>
    <row r="136" spans="2:9" s="130" customFormat="1" ht="27.75" customHeight="1">
      <c r="B136" s="436"/>
      <c r="C136" s="190"/>
      <c r="D136" s="128"/>
      <c r="E136" s="128"/>
      <c r="F136" s="188"/>
      <c r="G136" s="129"/>
      <c r="H136" s="129"/>
      <c r="I136" s="129"/>
    </row>
    <row r="137" spans="2:9" s="130" customFormat="1" ht="27.75" customHeight="1">
      <c r="B137" s="436"/>
      <c r="C137" s="190"/>
      <c r="D137" s="128"/>
      <c r="E137" s="128"/>
      <c r="F137" s="188"/>
      <c r="G137" s="129"/>
      <c r="H137" s="129"/>
      <c r="I137" s="129"/>
    </row>
    <row r="138" spans="2:9" s="130" customFormat="1" ht="27.75" customHeight="1">
      <c r="B138" s="436"/>
      <c r="C138" s="190"/>
      <c r="D138" s="128"/>
      <c r="E138" s="128"/>
      <c r="F138" s="188"/>
      <c r="G138" s="129"/>
      <c r="H138" s="129"/>
      <c r="I138" s="129"/>
    </row>
    <row r="139" spans="2:9" s="130" customFormat="1" ht="27.75" customHeight="1">
      <c r="B139" s="436"/>
      <c r="C139" s="190"/>
      <c r="D139" s="128"/>
      <c r="E139" s="128"/>
      <c r="F139" s="188"/>
      <c r="G139" s="129"/>
      <c r="H139" s="129"/>
      <c r="I139" s="129"/>
    </row>
    <row r="140" spans="2:9" s="130" customFormat="1" ht="27.75" customHeight="1">
      <c r="B140" s="436"/>
      <c r="C140" s="190"/>
      <c r="D140" s="128"/>
      <c r="E140" s="128"/>
      <c r="F140" s="188"/>
      <c r="G140" s="129"/>
      <c r="H140" s="129"/>
      <c r="I140" s="129"/>
    </row>
    <row r="141" spans="2:9" s="130" customFormat="1" ht="27.75" customHeight="1">
      <c r="B141" s="436"/>
      <c r="C141" s="190"/>
      <c r="D141" s="128"/>
      <c r="E141" s="128"/>
      <c r="F141" s="188"/>
      <c r="G141" s="129"/>
      <c r="H141" s="129"/>
      <c r="I141" s="129"/>
    </row>
    <row r="142" spans="2:9" s="130" customFormat="1" ht="27.75" customHeight="1">
      <c r="B142" s="436"/>
      <c r="C142" s="190"/>
      <c r="D142" s="128"/>
      <c r="E142" s="128"/>
      <c r="F142" s="188"/>
      <c r="G142" s="129"/>
      <c r="H142" s="129"/>
      <c r="I142" s="129"/>
    </row>
    <row r="143" spans="2:9" s="130" customFormat="1" ht="27.75" customHeight="1">
      <c r="B143" s="436"/>
      <c r="C143" s="190"/>
      <c r="D143" s="128"/>
      <c r="E143" s="128"/>
      <c r="F143" s="188"/>
      <c r="G143" s="129"/>
      <c r="H143" s="129"/>
      <c r="I143" s="129"/>
    </row>
    <row r="144" spans="2:9" s="130" customFormat="1" ht="27.75" customHeight="1">
      <c r="B144" s="436"/>
      <c r="C144" s="190"/>
      <c r="D144" s="128"/>
      <c r="E144" s="128"/>
      <c r="F144" s="188"/>
      <c r="G144" s="129"/>
      <c r="H144" s="129"/>
      <c r="I144" s="129"/>
    </row>
    <row r="145" spans="2:9" s="130" customFormat="1" ht="27.75" customHeight="1">
      <c r="B145" s="436"/>
      <c r="C145" s="190"/>
      <c r="D145" s="128"/>
      <c r="E145" s="128"/>
      <c r="F145" s="188"/>
      <c r="G145" s="129"/>
      <c r="H145" s="129"/>
      <c r="I145" s="129"/>
    </row>
    <row r="146" spans="2:9" s="130" customFormat="1" ht="27.75" customHeight="1">
      <c r="B146" s="436"/>
      <c r="C146" s="190"/>
      <c r="D146" s="128"/>
      <c r="E146" s="128"/>
      <c r="F146" s="188"/>
      <c r="G146" s="129"/>
      <c r="H146" s="129"/>
      <c r="I146" s="129"/>
    </row>
    <row r="147" spans="2:9" s="130" customFormat="1" ht="27.75" customHeight="1">
      <c r="B147" s="436"/>
      <c r="C147" s="190"/>
      <c r="D147" s="128"/>
      <c r="E147" s="128"/>
      <c r="F147" s="188"/>
      <c r="G147" s="129"/>
      <c r="H147" s="129"/>
      <c r="I147" s="129"/>
    </row>
    <row r="148" spans="2:9" s="130" customFormat="1" ht="27.75" customHeight="1">
      <c r="B148" s="436"/>
      <c r="C148" s="190"/>
      <c r="D148" s="128"/>
      <c r="E148" s="128"/>
      <c r="F148" s="188"/>
      <c r="G148" s="129"/>
      <c r="H148" s="129"/>
      <c r="I148" s="129"/>
    </row>
    <row r="149" spans="2:9" s="130" customFormat="1" ht="27.75" customHeight="1">
      <c r="B149" s="436"/>
      <c r="C149" s="190"/>
      <c r="D149" s="128"/>
      <c r="E149" s="128"/>
      <c r="F149" s="188"/>
      <c r="G149" s="129"/>
      <c r="H149" s="129"/>
      <c r="I149" s="129"/>
    </row>
    <row r="150" spans="2:9" s="130" customFormat="1" ht="27.75" customHeight="1">
      <c r="B150" s="436"/>
      <c r="C150" s="190"/>
      <c r="D150" s="128"/>
      <c r="E150" s="128"/>
      <c r="F150" s="188"/>
      <c r="G150" s="129"/>
      <c r="H150" s="129"/>
      <c r="I150" s="129"/>
    </row>
    <row r="151" spans="2:9" s="130" customFormat="1" ht="27.75" customHeight="1">
      <c r="B151" s="436"/>
      <c r="C151" s="190"/>
      <c r="D151" s="128"/>
      <c r="E151" s="128"/>
      <c r="F151" s="188"/>
      <c r="G151" s="129"/>
      <c r="H151" s="129"/>
      <c r="I151" s="129"/>
    </row>
    <row r="152" spans="2:9" s="130" customFormat="1" ht="27.75" customHeight="1">
      <c r="B152" s="436"/>
      <c r="C152" s="190"/>
      <c r="D152" s="128"/>
      <c r="E152" s="128"/>
      <c r="F152" s="188"/>
      <c r="G152" s="129"/>
      <c r="H152" s="129"/>
      <c r="I152" s="129"/>
    </row>
    <row r="153" spans="2:9" s="130" customFormat="1" ht="27.75" customHeight="1">
      <c r="B153" s="436"/>
      <c r="C153" s="190"/>
      <c r="D153" s="128"/>
      <c r="E153" s="128"/>
      <c r="F153" s="188"/>
      <c r="G153" s="129"/>
      <c r="H153" s="129"/>
      <c r="I153" s="129"/>
    </row>
    <row r="154" spans="2:9" s="130" customFormat="1" ht="27.75" customHeight="1">
      <c r="B154" s="436"/>
      <c r="C154" s="190"/>
      <c r="D154" s="128"/>
      <c r="E154" s="128"/>
      <c r="F154" s="188"/>
      <c r="G154" s="129"/>
      <c r="H154" s="129"/>
      <c r="I154" s="129"/>
    </row>
    <row r="155" spans="2:9" s="130" customFormat="1" ht="27.75" customHeight="1">
      <c r="B155" s="436"/>
      <c r="C155" s="190"/>
      <c r="D155" s="128"/>
      <c r="E155" s="128"/>
      <c r="F155" s="188"/>
      <c r="G155" s="129"/>
      <c r="H155" s="129"/>
      <c r="I155" s="129"/>
    </row>
    <row r="156" spans="2:9" s="130" customFormat="1" ht="27.75" customHeight="1">
      <c r="B156" s="436"/>
      <c r="C156" s="190"/>
      <c r="D156" s="128"/>
      <c r="E156" s="128"/>
      <c r="F156" s="188"/>
      <c r="G156" s="129"/>
      <c r="H156" s="129"/>
      <c r="I156" s="129"/>
    </row>
    <row r="157" spans="2:9" s="130" customFormat="1" ht="27.75" customHeight="1">
      <c r="B157" s="436"/>
      <c r="C157" s="190"/>
      <c r="D157" s="128"/>
      <c r="E157" s="128"/>
      <c r="F157" s="188"/>
      <c r="G157" s="129"/>
      <c r="H157" s="129"/>
      <c r="I157" s="129"/>
    </row>
    <row r="158" spans="2:9" s="130" customFormat="1" ht="27.75" customHeight="1">
      <c r="B158" s="436"/>
      <c r="C158" s="190"/>
      <c r="D158" s="128"/>
      <c r="E158" s="128"/>
      <c r="F158" s="188"/>
      <c r="G158" s="129"/>
      <c r="H158" s="129"/>
      <c r="I158" s="129"/>
    </row>
    <row r="159" spans="2:9" s="130" customFormat="1" ht="27.75" customHeight="1">
      <c r="B159" s="436"/>
      <c r="C159" s="190"/>
      <c r="D159" s="128"/>
      <c r="E159" s="128"/>
      <c r="F159" s="188"/>
      <c r="G159" s="129"/>
      <c r="H159" s="129"/>
      <c r="I159" s="129"/>
    </row>
    <row r="160" spans="2:9" s="130" customFormat="1" ht="27.75" customHeight="1">
      <c r="B160" s="436"/>
      <c r="C160" s="190"/>
      <c r="D160" s="128"/>
      <c r="E160" s="128"/>
      <c r="F160" s="188"/>
      <c r="G160" s="129"/>
      <c r="H160" s="129"/>
      <c r="I160" s="129"/>
    </row>
    <row r="161" spans="2:12" s="130" customFormat="1" ht="27.75" customHeight="1">
      <c r="B161" s="436"/>
      <c r="C161" s="190"/>
      <c r="D161" s="128"/>
      <c r="E161" s="128"/>
      <c r="F161" s="188"/>
      <c r="G161" s="129"/>
      <c r="H161" s="129"/>
      <c r="I161" s="129"/>
    </row>
    <row r="162" spans="2:12" s="130" customFormat="1" ht="27.75" customHeight="1">
      <c r="B162" s="436"/>
      <c r="C162" s="190"/>
      <c r="D162" s="128"/>
      <c r="E162" s="128"/>
      <c r="F162" s="188"/>
      <c r="G162" s="129"/>
      <c r="H162" s="129"/>
      <c r="I162" s="129"/>
    </row>
    <row r="163" spans="2:12" s="130" customFormat="1" ht="27.75" customHeight="1">
      <c r="B163" s="436"/>
      <c r="C163" s="190"/>
      <c r="D163" s="128"/>
      <c r="E163" s="128"/>
      <c r="F163" s="188"/>
      <c r="G163" s="129"/>
      <c r="H163" s="129"/>
      <c r="I163" s="129"/>
    </row>
    <row r="164" spans="2:12" s="130" customFormat="1" ht="27.75" customHeight="1">
      <c r="B164" s="436"/>
      <c r="C164" s="190"/>
      <c r="D164" s="128"/>
      <c r="E164" s="128"/>
      <c r="F164" s="188"/>
      <c r="G164" s="129"/>
      <c r="H164" s="129"/>
      <c r="I164" s="129"/>
      <c r="L164" s="69"/>
    </row>
    <row r="165" spans="2:12" s="130" customFormat="1" ht="27.75" customHeight="1">
      <c r="B165" s="436"/>
      <c r="C165" s="190"/>
      <c r="D165" s="128"/>
      <c r="E165" s="128"/>
      <c r="F165" s="188"/>
      <c r="G165" s="129"/>
      <c r="H165" s="129"/>
      <c r="I165" s="129"/>
      <c r="L165" s="69"/>
    </row>
    <row r="166" spans="2:12" s="130" customFormat="1" ht="27.75" customHeight="1">
      <c r="B166" s="436"/>
      <c r="C166" s="190"/>
      <c r="D166" s="128"/>
      <c r="E166" s="128"/>
      <c r="F166" s="188"/>
      <c r="G166" s="129"/>
      <c r="H166" s="129"/>
      <c r="I166" s="129"/>
      <c r="L166" s="69"/>
    </row>
  </sheetData>
  <mergeCells count="25">
    <mergeCell ref="A19:K19"/>
    <mergeCell ref="A5:K5"/>
    <mergeCell ref="A47:B47"/>
    <mergeCell ref="A35:B35"/>
    <mergeCell ref="A29:B29"/>
    <mergeCell ref="A25:B25"/>
    <mergeCell ref="A16:K16"/>
    <mergeCell ref="A18:B18"/>
    <mergeCell ref="A26:K26"/>
    <mergeCell ref="A40:B40"/>
    <mergeCell ref="A41:K41"/>
    <mergeCell ref="A36:K36"/>
    <mergeCell ref="A30:K30"/>
    <mergeCell ref="F42:K47"/>
    <mergeCell ref="A1:K1"/>
    <mergeCell ref="A15:B15"/>
    <mergeCell ref="J2:K2"/>
    <mergeCell ref="A11:B11"/>
    <mergeCell ref="A2:A4"/>
    <mergeCell ref="B2:B4"/>
    <mergeCell ref="C2:C4"/>
    <mergeCell ref="A12:K12"/>
    <mergeCell ref="D2:E2"/>
    <mergeCell ref="G2:I2"/>
    <mergeCell ref="F2:F4"/>
  </mergeCells>
  <pageMargins left="0.59055118110236227" right="0.70866141732283472" top="0.74803149606299213" bottom="0.74803149606299213" header="0.31496062992125984" footer="0.31496062992125984"/>
  <pageSetup paperSize="9" scale="5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zoomScaleNormal="100" workbookViewId="0">
      <selection activeCell="T60" sqref="T60"/>
    </sheetView>
  </sheetViews>
  <sheetFormatPr defaultRowHeight="15"/>
  <sheetData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K14"/>
  <sheetViews>
    <sheetView view="pageBreakPreview" topLeftCell="A7" zoomScale="80" zoomScaleNormal="66" zoomScaleSheetLayoutView="80" workbookViewId="0">
      <selection activeCell="A12" sqref="A12"/>
    </sheetView>
  </sheetViews>
  <sheetFormatPr defaultRowHeight="30.75" customHeight="1"/>
  <cols>
    <col min="1" max="1" width="67.28515625" style="8" bestFit="1" customWidth="1"/>
    <col min="2" max="2" width="22.85546875" style="8" customWidth="1"/>
    <col min="3" max="3" width="12.7109375" style="8" hidden="1" customWidth="1"/>
    <col min="4" max="4" width="15.140625" style="8" customWidth="1"/>
    <col min="5" max="5" width="15.28515625" style="8" customWidth="1"/>
    <col min="6" max="6" width="8.5703125" style="14" hidden="1" customWidth="1"/>
    <col min="7" max="10" width="9.140625" style="14" hidden="1" customWidth="1"/>
    <col min="11" max="16384" width="9.140625" style="14"/>
  </cols>
  <sheetData>
    <row r="1" spans="1:11" ht="60.75" customHeight="1" thickTop="1" thickBot="1">
      <c r="A1" s="727" t="s">
        <v>377</v>
      </c>
      <c r="B1" s="728"/>
      <c r="C1" s="728"/>
      <c r="D1" s="728"/>
      <c r="E1" s="729"/>
      <c r="F1" s="142"/>
      <c r="I1" s="142"/>
    </row>
    <row r="2" spans="1:11" ht="30.75" customHeight="1" thickTop="1" thickBot="1">
      <c r="A2" s="239" t="s">
        <v>67</v>
      </c>
      <c r="B2" s="140" t="s">
        <v>68</v>
      </c>
      <c r="C2" s="15" t="s">
        <v>341</v>
      </c>
      <c r="D2" s="141" t="s">
        <v>69</v>
      </c>
      <c r="E2" s="240" t="s">
        <v>70</v>
      </c>
      <c r="F2" s="142"/>
      <c r="I2" s="142"/>
    </row>
    <row r="3" spans="1:11" ht="30.75" customHeight="1" thickTop="1" thickBot="1">
      <c r="A3" s="724" t="s">
        <v>38</v>
      </c>
      <c r="B3" s="725"/>
      <c r="C3" s="725"/>
      <c r="D3" s="725"/>
      <c r="E3" s="726"/>
      <c r="F3" s="142"/>
      <c r="I3" s="142"/>
    </row>
    <row r="4" spans="1:11" ht="30.75" customHeight="1" thickTop="1">
      <c r="A4" s="241" t="s">
        <v>72</v>
      </c>
      <c r="B4" s="197" t="s">
        <v>206</v>
      </c>
      <c r="C4" s="574">
        <v>51</v>
      </c>
      <c r="D4" s="199">
        <f>3*8</f>
        <v>24</v>
      </c>
      <c r="E4" s="242">
        <f>D4/2</f>
        <v>12</v>
      </c>
      <c r="F4" s="142"/>
      <c r="H4" s="730" t="s">
        <v>220</v>
      </c>
      <c r="I4" s="731"/>
      <c r="J4" s="732"/>
    </row>
    <row r="5" spans="1:11" ht="30.75" customHeight="1">
      <c r="A5" s="243" t="s">
        <v>75</v>
      </c>
      <c r="B5" s="197" t="s">
        <v>207</v>
      </c>
      <c r="C5" s="574">
        <v>73</v>
      </c>
      <c r="D5" s="200">
        <f t="shared" ref="D5:D8" si="0">3*8</f>
        <v>24</v>
      </c>
      <c r="E5" s="244">
        <f>D5/2</f>
        <v>12</v>
      </c>
      <c r="F5" s="142"/>
      <c r="H5" s="733"/>
      <c r="I5" s="734"/>
      <c r="J5" s="734"/>
      <c r="K5" s="246"/>
    </row>
    <row r="6" spans="1:11" ht="30.75" customHeight="1">
      <c r="A6" s="243" t="s">
        <v>404</v>
      </c>
      <c r="B6" s="197" t="s">
        <v>263</v>
      </c>
      <c r="C6" s="574">
        <v>18</v>
      </c>
      <c r="D6" s="200">
        <v>16</v>
      </c>
      <c r="E6" s="244">
        <v>8</v>
      </c>
      <c r="F6" s="142"/>
      <c r="H6" s="733"/>
      <c r="I6" s="734"/>
      <c r="J6" s="734"/>
      <c r="K6" s="142"/>
    </row>
    <row r="7" spans="1:11" ht="30.75" customHeight="1">
      <c r="A7" s="245" t="s">
        <v>156</v>
      </c>
      <c r="B7" s="197" t="s">
        <v>208</v>
      </c>
      <c r="C7" s="574">
        <v>70</v>
      </c>
      <c r="D7" s="200">
        <f t="shared" si="0"/>
        <v>24</v>
      </c>
      <c r="E7" s="242">
        <f>D7/2</f>
        <v>12</v>
      </c>
      <c r="F7" s="142"/>
      <c r="H7" s="733"/>
      <c r="I7" s="734"/>
      <c r="J7" s="735"/>
    </row>
    <row r="8" spans="1:11" ht="30.75" customHeight="1">
      <c r="A8" s="245" t="s">
        <v>73</v>
      </c>
      <c r="B8" s="197" t="s">
        <v>209</v>
      </c>
      <c r="C8" s="574">
        <v>74</v>
      </c>
      <c r="D8" s="200">
        <f t="shared" si="0"/>
        <v>24</v>
      </c>
      <c r="E8" s="244">
        <f>D8/2</f>
        <v>12</v>
      </c>
      <c r="F8" s="142"/>
      <c r="H8" s="736"/>
      <c r="I8" s="737"/>
      <c r="J8" s="738"/>
    </row>
    <row r="9" spans="1:11" ht="30.75" customHeight="1" thickBot="1">
      <c r="A9" s="608" t="s">
        <v>402</v>
      </c>
      <c r="B9" s="197" t="s">
        <v>263</v>
      </c>
      <c r="C9" s="574">
        <v>35</v>
      </c>
      <c r="D9" s="200">
        <v>16</v>
      </c>
      <c r="E9" s="244">
        <v>8</v>
      </c>
    </row>
    <row r="10" spans="1:11" ht="30.75" customHeight="1" thickBot="1">
      <c r="A10" s="608" t="s">
        <v>403</v>
      </c>
      <c r="B10" s="197" t="s">
        <v>263</v>
      </c>
      <c r="C10" s="574">
        <v>25</v>
      </c>
      <c r="D10" s="200">
        <v>16</v>
      </c>
      <c r="E10" s="244">
        <v>8</v>
      </c>
    </row>
    <row r="11" spans="1:11" ht="30.75" customHeight="1" thickBot="1">
      <c r="A11" s="739" t="s">
        <v>405</v>
      </c>
      <c r="B11" s="740"/>
      <c r="D11" s="609">
        <f>SUM(D4:D10)</f>
        <v>144</v>
      </c>
      <c r="E11" s="610">
        <f>SUM(E4:E10)</f>
        <v>72</v>
      </c>
    </row>
    <row r="12" spans="1:11" ht="30.75" customHeight="1">
      <c r="A12" s="143"/>
    </row>
    <row r="13" spans="1:11" ht="30.75" customHeight="1">
      <c r="A13" s="143"/>
      <c r="B13" s="143"/>
    </row>
    <row r="14" spans="1:11" ht="30.75" customHeight="1">
      <c r="H14" s="195">
        <f>12*(10/100)</f>
        <v>1.2000000000000002</v>
      </c>
    </row>
  </sheetData>
  <mergeCells count="4">
    <mergeCell ref="A3:E3"/>
    <mergeCell ref="A1:E1"/>
    <mergeCell ref="H4:J8"/>
    <mergeCell ref="A11:B1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F48"/>
  <sheetViews>
    <sheetView view="pageBreakPreview" topLeftCell="A33" zoomScale="60" workbookViewId="0">
      <selection activeCell="D28" sqref="D28"/>
    </sheetView>
  </sheetViews>
  <sheetFormatPr defaultRowHeight="27"/>
  <cols>
    <col min="1" max="1" width="41.42578125" style="319" customWidth="1"/>
    <col min="2" max="2" width="80.7109375" style="317" customWidth="1"/>
    <col min="3" max="3" width="62.28515625" style="318" customWidth="1"/>
    <col min="4" max="4" width="20.28515625" style="329" bestFit="1" customWidth="1"/>
    <col min="5" max="5" width="3.28515625" style="315" hidden="1" customWidth="1"/>
    <col min="6" max="6" width="20.28515625" style="337" bestFit="1" customWidth="1"/>
    <col min="7" max="16384" width="9.140625" style="315"/>
  </cols>
  <sheetData>
    <row r="1" spans="1:6" s="314" customFormat="1" ht="63.75" customHeight="1" thickBot="1">
      <c r="A1" s="759" t="s">
        <v>312</v>
      </c>
      <c r="B1" s="760"/>
      <c r="C1" s="760"/>
      <c r="D1" s="760"/>
      <c r="E1" s="760"/>
      <c r="F1" s="761"/>
    </row>
    <row r="2" spans="1:6" s="314" customFormat="1" ht="56.25" customHeight="1" thickBot="1">
      <c r="A2" s="762" t="s">
        <v>311</v>
      </c>
      <c r="B2" s="763"/>
      <c r="C2" s="763"/>
      <c r="D2" s="763"/>
      <c r="E2" s="763"/>
      <c r="F2" s="764"/>
    </row>
    <row r="3" spans="1:6" ht="23.25" customHeight="1">
      <c r="A3" s="750" t="s">
        <v>308</v>
      </c>
      <c r="B3" s="750" t="s">
        <v>67</v>
      </c>
      <c r="C3" s="753" t="s">
        <v>135</v>
      </c>
      <c r="D3" s="756" t="s">
        <v>136</v>
      </c>
      <c r="E3" s="756"/>
      <c r="F3" s="757"/>
    </row>
    <row r="4" spans="1:6" ht="23.25" customHeight="1">
      <c r="A4" s="751"/>
      <c r="B4" s="751"/>
      <c r="C4" s="754"/>
      <c r="D4" s="758" t="s">
        <v>137</v>
      </c>
      <c r="E4" s="758"/>
      <c r="F4" s="338" t="s">
        <v>138</v>
      </c>
    </row>
    <row r="5" spans="1:6" ht="32.25" customHeight="1" thickBot="1">
      <c r="A5" s="752"/>
      <c r="B5" s="752"/>
      <c r="C5" s="755"/>
      <c r="D5" s="339" t="s">
        <v>139</v>
      </c>
      <c r="E5" s="339" t="s">
        <v>140</v>
      </c>
      <c r="F5" s="340" t="s">
        <v>139</v>
      </c>
    </row>
    <row r="6" spans="1:6" s="316" customFormat="1" ht="24" hidden="1" customHeight="1" thickBot="1">
      <c r="A6" s="744" t="s">
        <v>43</v>
      </c>
      <c r="B6" s="745"/>
      <c r="C6" s="745"/>
      <c r="D6" s="745"/>
      <c r="E6" s="745"/>
      <c r="F6" s="746"/>
    </row>
    <row r="7" spans="1:6" s="314" customFormat="1" ht="69" customHeight="1">
      <c r="A7" s="741" t="s">
        <v>43</v>
      </c>
      <c r="B7" s="341" t="s">
        <v>86</v>
      </c>
      <c r="C7" s="303" t="s">
        <v>334</v>
      </c>
      <c r="D7" s="323">
        <v>5</v>
      </c>
      <c r="E7" s="308"/>
      <c r="F7" s="330">
        <v>5</v>
      </c>
    </row>
    <row r="8" spans="1:6" s="314" customFormat="1" ht="96.75" customHeight="1">
      <c r="A8" s="742"/>
      <c r="B8" s="342" t="s">
        <v>88</v>
      </c>
      <c r="C8" s="300" t="s">
        <v>334</v>
      </c>
      <c r="D8" s="324">
        <v>5</v>
      </c>
      <c r="E8" s="309"/>
      <c r="F8" s="331">
        <v>5</v>
      </c>
    </row>
    <row r="9" spans="1:6" s="314" customFormat="1" ht="83.25" customHeight="1">
      <c r="A9" s="742"/>
      <c r="B9" s="342" t="s">
        <v>141</v>
      </c>
      <c r="C9" s="300" t="s">
        <v>334</v>
      </c>
      <c r="D9" s="324">
        <v>5</v>
      </c>
      <c r="E9" s="309"/>
      <c r="F9" s="332">
        <v>5</v>
      </c>
    </row>
    <row r="10" spans="1:6" s="314" customFormat="1" ht="78" customHeight="1">
      <c r="A10" s="742"/>
      <c r="B10" s="342" t="s">
        <v>16</v>
      </c>
      <c r="C10" s="300" t="s">
        <v>335</v>
      </c>
      <c r="D10" s="324">
        <v>5</v>
      </c>
      <c r="E10" s="309"/>
      <c r="F10" s="331">
        <v>5</v>
      </c>
    </row>
    <row r="11" spans="1:6" s="314" customFormat="1" ht="80.25" customHeight="1" thickBot="1">
      <c r="A11" s="743"/>
      <c r="B11" s="343" t="s">
        <v>17</v>
      </c>
      <c r="C11" s="301" t="s">
        <v>334</v>
      </c>
      <c r="D11" s="325">
        <v>5</v>
      </c>
      <c r="E11" s="310"/>
      <c r="F11" s="333">
        <v>5</v>
      </c>
    </row>
    <row r="12" spans="1:6" s="316" customFormat="1" ht="24" customHeight="1" thickBot="1">
      <c r="A12" s="744" t="s">
        <v>18</v>
      </c>
      <c r="B12" s="745"/>
      <c r="C12" s="745"/>
      <c r="D12" s="745"/>
      <c r="E12" s="745"/>
      <c r="F12" s="746"/>
    </row>
    <row r="13" spans="1:6" s="314" customFormat="1" ht="60.75" customHeight="1">
      <c r="A13" s="747" t="s">
        <v>309</v>
      </c>
      <c r="B13" s="344" t="s">
        <v>93</v>
      </c>
      <c r="C13" s="299" t="s">
        <v>142</v>
      </c>
      <c r="D13" s="326">
        <v>5</v>
      </c>
      <c r="E13" s="311"/>
      <c r="F13" s="334">
        <v>5</v>
      </c>
    </row>
    <row r="14" spans="1:6" s="314" customFormat="1" ht="60.75" customHeight="1" thickBot="1">
      <c r="A14" s="742"/>
      <c r="B14" s="345" t="s">
        <v>21</v>
      </c>
      <c r="C14" s="305" t="s">
        <v>143</v>
      </c>
      <c r="D14" s="327">
        <v>5</v>
      </c>
      <c r="E14" s="312"/>
      <c r="F14" s="335">
        <v>5</v>
      </c>
    </row>
    <row r="15" spans="1:6" s="316" customFormat="1" ht="24" customHeight="1" thickBot="1">
      <c r="A15" s="744" t="s">
        <v>52</v>
      </c>
      <c r="B15" s="745"/>
      <c r="C15" s="745"/>
      <c r="D15" s="745"/>
      <c r="E15" s="745"/>
      <c r="F15" s="746"/>
    </row>
    <row r="16" spans="1:6" s="314" customFormat="1" ht="82.5" customHeight="1" thickBot="1">
      <c r="A16" s="474" t="s">
        <v>96</v>
      </c>
      <c r="B16" s="346" t="s">
        <v>108</v>
      </c>
      <c r="C16" s="307" t="s">
        <v>289</v>
      </c>
      <c r="D16" s="328">
        <v>10</v>
      </c>
      <c r="E16" s="313"/>
      <c r="F16" s="336">
        <v>10</v>
      </c>
    </row>
    <row r="17" spans="1:6" s="316" customFormat="1" ht="24" customHeight="1" thickBot="1">
      <c r="A17" s="744" t="s">
        <v>54</v>
      </c>
      <c r="B17" s="745"/>
      <c r="C17" s="745"/>
      <c r="D17" s="745"/>
      <c r="E17" s="745"/>
      <c r="F17" s="746"/>
    </row>
    <row r="18" spans="1:6" s="314" customFormat="1" ht="42.75" customHeight="1">
      <c r="A18" s="747" t="s">
        <v>310</v>
      </c>
      <c r="B18" s="320" t="s">
        <v>25</v>
      </c>
      <c r="C18" s="306" t="s">
        <v>144</v>
      </c>
      <c r="D18" s="323">
        <v>5</v>
      </c>
      <c r="E18" s="308"/>
      <c r="F18" s="330">
        <v>5</v>
      </c>
    </row>
    <row r="19" spans="1:6" s="314" customFormat="1" ht="42.75" customHeight="1">
      <c r="A19" s="742"/>
      <c r="B19" s="321" t="s">
        <v>26</v>
      </c>
      <c r="C19" s="302" t="s">
        <v>144</v>
      </c>
      <c r="D19" s="324">
        <v>5</v>
      </c>
      <c r="E19" s="309"/>
      <c r="F19" s="331">
        <v>5</v>
      </c>
    </row>
    <row r="20" spans="1:6" s="314" customFormat="1" ht="93.75">
      <c r="A20" s="742"/>
      <c r="B20" s="321" t="s">
        <v>27</v>
      </c>
      <c r="C20" s="556" t="s">
        <v>272</v>
      </c>
      <c r="D20" s="324">
        <v>5</v>
      </c>
      <c r="E20" s="309"/>
      <c r="F20" s="331">
        <v>5</v>
      </c>
    </row>
    <row r="21" spans="1:6" s="314" customFormat="1" ht="42.75" customHeight="1">
      <c r="A21" s="742"/>
      <c r="B21" s="321" t="s">
        <v>58</v>
      </c>
      <c r="C21" s="302" t="s">
        <v>144</v>
      </c>
      <c r="D21" s="324">
        <v>5</v>
      </c>
      <c r="E21" s="309"/>
      <c r="F21" s="331">
        <v>5</v>
      </c>
    </row>
    <row r="22" spans="1:6" s="314" customFormat="1" ht="42.75" customHeight="1" thickBot="1">
      <c r="A22" s="743"/>
      <c r="B22" s="345" t="s">
        <v>29</v>
      </c>
      <c r="C22" s="304" t="s">
        <v>144</v>
      </c>
      <c r="D22" s="327">
        <v>5</v>
      </c>
      <c r="E22" s="312"/>
      <c r="F22" s="335">
        <v>5</v>
      </c>
    </row>
    <row r="23" spans="1:6" s="314" customFormat="1" ht="27.75" customHeight="1" thickBot="1">
      <c r="A23" s="744" t="s">
        <v>271</v>
      </c>
      <c r="B23" s="745"/>
      <c r="C23" s="745"/>
      <c r="D23" s="745"/>
      <c r="E23" s="745"/>
      <c r="F23" s="746"/>
    </row>
    <row r="24" spans="1:6" s="314" customFormat="1" ht="48" customHeight="1">
      <c r="A24" s="741" t="s">
        <v>204</v>
      </c>
      <c r="B24" s="347" t="s">
        <v>19</v>
      </c>
      <c r="C24" s="303" t="s">
        <v>332</v>
      </c>
      <c r="D24" s="323">
        <v>5</v>
      </c>
      <c r="E24" s="308"/>
      <c r="F24" s="330">
        <v>5</v>
      </c>
    </row>
    <row r="25" spans="1:6" s="314" customFormat="1" ht="48.75" customHeight="1" thickBot="1">
      <c r="A25" s="743"/>
      <c r="B25" s="345" t="s">
        <v>205</v>
      </c>
      <c r="C25" s="305" t="s">
        <v>333</v>
      </c>
      <c r="D25" s="327">
        <v>5</v>
      </c>
      <c r="E25" s="312"/>
      <c r="F25" s="335">
        <v>5</v>
      </c>
    </row>
    <row r="26" spans="1:6" s="316" customFormat="1" ht="24" customHeight="1" thickBot="1">
      <c r="A26" s="744" t="s">
        <v>60</v>
      </c>
      <c r="B26" s="745"/>
      <c r="C26" s="745"/>
      <c r="D26" s="745"/>
      <c r="E26" s="745"/>
      <c r="F26" s="746"/>
    </row>
    <row r="27" spans="1:6" s="314" customFormat="1" ht="60.75" customHeight="1">
      <c r="A27" s="741" t="s">
        <v>98</v>
      </c>
      <c r="B27" s="320" t="s">
        <v>99</v>
      </c>
      <c r="C27" s="306" t="s">
        <v>144</v>
      </c>
      <c r="D27" s="323">
        <v>15</v>
      </c>
      <c r="E27" s="308"/>
      <c r="F27" s="330">
        <v>5</v>
      </c>
    </row>
    <row r="28" spans="1:6" s="314" customFormat="1" ht="60.75" customHeight="1">
      <c r="A28" s="742"/>
      <c r="B28" s="321" t="s">
        <v>100</v>
      </c>
      <c r="C28" s="302" t="s">
        <v>144</v>
      </c>
      <c r="D28" s="324">
        <v>5</v>
      </c>
      <c r="E28" s="309"/>
      <c r="F28" s="331">
        <v>5</v>
      </c>
    </row>
    <row r="29" spans="1:6" s="314" customFormat="1" ht="60.75" customHeight="1">
      <c r="A29" s="742"/>
      <c r="B29" s="345" t="s">
        <v>101</v>
      </c>
      <c r="C29" s="302" t="s">
        <v>144</v>
      </c>
      <c r="D29" s="327">
        <v>5</v>
      </c>
      <c r="E29" s="312"/>
      <c r="F29" s="335">
        <v>5</v>
      </c>
    </row>
    <row r="30" spans="1:6" s="314" customFormat="1" ht="55.5" customHeight="1" thickBot="1">
      <c r="A30" s="743"/>
      <c r="B30" s="345" t="s">
        <v>346</v>
      </c>
      <c r="C30" s="302" t="s">
        <v>144</v>
      </c>
      <c r="D30" s="327">
        <v>15</v>
      </c>
      <c r="E30" s="312"/>
      <c r="F30" s="335" t="s">
        <v>48</v>
      </c>
    </row>
    <row r="31" spans="1:6" s="316" customFormat="1" ht="24" customHeight="1" thickBot="1">
      <c r="A31" s="744" t="s">
        <v>34</v>
      </c>
      <c r="B31" s="745"/>
      <c r="C31" s="745"/>
      <c r="D31" s="745"/>
      <c r="E31" s="745"/>
      <c r="F31" s="746"/>
    </row>
    <row r="32" spans="1:6" s="314" customFormat="1" ht="60.75" customHeight="1">
      <c r="A32" s="747" t="s">
        <v>202</v>
      </c>
      <c r="B32" s="320" t="s">
        <v>64</v>
      </c>
      <c r="C32" s="306" t="s">
        <v>336</v>
      </c>
      <c r="D32" s="323">
        <v>5</v>
      </c>
      <c r="E32" s="308"/>
      <c r="F32" s="330">
        <v>5</v>
      </c>
    </row>
    <row r="33" spans="1:6" s="314" customFormat="1" ht="60.75" customHeight="1">
      <c r="A33" s="748"/>
      <c r="B33" s="321" t="s">
        <v>65</v>
      </c>
      <c r="C33" s="302" t="s">
        <v>336</v>
      </c>
      <c r="D33" s="324">
        <v>5</v>
      </c>
      <c r="E33" s="309"/>
      <c r="F33" s="331">
        <v>5</v>
      </c>
    </row>
    <row r="34" spans="1:6" s="314" customFormat="1" ht="60.75" customHeight="1" thickBot="1">
      <c r="A34" s="749"/>
      <c r="B34" s="345" t="s">
        <v>66</v>
      </c>
      <c r="C34" s="304" t="s">
        <v>336</v>
      </c>
      <c r="D34" s="327">
        <v>5</v>
      </c>
      <c r="E34" s="312"/>
      <c r="F34" s="335">
        <v>5</v>
      </c>
    </row>
    <row r="35" spans="1:6" s="316" customFormat="1" ht="24" customHeight="1" thickBot="1">
      <c r="A35" s="744" t="s">
        <v>38</v>
      </c>
      <c r="B35" s="745"/>
      <c r="C35" s="745"/>
      <c r="D35" s="745"/>
      <c r="E35" s="745"/>
      <c r="F35" s="746"/>
    </row>
    <row r="36" spans="1:6" s="314" customFormat="1" ht="60.75" customHeight="1">
      <c r="A36" s="741" t="s">
        <v>38</v>
      </c>
      <c r="B36" s="320" t="s">
        <v>110</v>
      </c>
      <c r="C36" s="303" t="s">
        <v>159</v>
      </c>
      <c r="D36" s="323">
        <v>3</v>
      </c>
      <c r="E36" s="308"/>
      <c r="F36" s="330">
        <v>3</v>
      </c>
    </row>
    <row r="37" spans="1:6" s="314" customFormat="1" ht="60.75" customHeight="1">
      <c r="A37" s="742"/>
      <c r="B37" s="320" t="s">
        <v>39</v>
      </c>
      <c r="C37" s="303" t="s">
        <v>345</v>
      </c>
      <c r="D37" s="323">
        <v>3</v>
      </c>
      <c r="E37" s="308"/>
      <c r="F37" s="330">
        <v>3</v>
      </c>
    </row>
    <row r="38" spans="1:6" s="314" customFormat="1" ht="60.75" customHeight="1">
      <c r="A38" s="742"/>
      <c r="B38" s="320" t="s">
        <v>345</v>
      </c>
      <c r="C38" s="303" t="s">
        <v>39</v>
      </c>
      <c r="D38" s="323">
        <v>3</v>
      </c>
      <c r="E38" s="308"/>
      <c r="F38" s="330" t="s">
        <v>48</v>
      </c>
    </row>
    <row r="39" spans="1:6" s="314" customFormat="1" ht="60.75" customHeight="1">
      <c r="A39" s="742"/>
      <c r="B39" s="320" t="s">
        <v>40</v>
      </c>
      <c r="C39" s="303" t="s">
        <v>160</v>
      </c>
      <c r="D39" s="323">
        <v>3</v>
      </c>
      <c r="E39" s="308"/>
      <c r="F39" s="330">
        <v>3</v>
      </c>
    </row>
    <row r="40" spans="1:6" ht="56.25" customHeight="1" thickBot="1">
      <c r="A40" s="743"/>
      <c r="B40" s="322" t="s">
        <v>146</v>
      </c>
      <c r="C40" s="301" t="s">
        <v>161</v>
      </c>
      <c r="D40" s="325">
        <v>3</v>
      </c>
      <c r="E40" s="310"/>
      <c r="F40" s="333">
        <v>3</v>
      </c>
    </row>
    <row r="48" spans="1:6">
      <c r="C48" s="318" t="s">
        <v>107</v>
      </c>
    </row>
  </sheetData>
  <mergeCells count="22">
    <mergeCell ref="B3:B5"/>
    <mergeCell ref="C3:C5"/>
    <mergeCell ref="D3:F3"/>
    <mergeCell ref="D4:E4"/>
    <mergeCell ref="A1:F1"/>
    <mergeCell ref="A2:F2"/>
    <mergeCell ref="A3:A5"/>
    <mergeCell ref="A36:A40"/>
    <mergeCell ref="A6:F6"/>
    <mergeCell ref="A7:A11"/>
    <mergeCell ref="A13:A14"/>
    <mergeCell ref="A12:F12"/>
    <mergeCell ref="A35:F35"/>
    <mergeCell ref="A31:F31"/>
    <mergeCell ref="A26:F26"/>
    <mergeCell ref="A15:F15"/>
    <mergeCell ref="A23:F23"/>
    <mergeCell ref="A17:F17"/>
    <mergeCell ref="A18:A22"/>
    <mergeCell ref="A24:A25"/>
    <mergeCell ref="A27:A30"/>
    <mergeCell ref="A32:A34"/>
  </mergeCells>
  <printOptions horizontalCentered="1"/>
  <pageMargins left="0" right="0" top="0" bottom="0" header="0" footer="0"/>
  <pageSetup paperSize="9" scale="40" orientation="portrait" r:id="rId1"/>
  <colBreaks count="1" manualBreakCount="1">
    <brk id="14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A20"/>
  <sheetViews>
    <sheetView view="pageBreakPreview" topLeftCell="A8" zoomScale="142" zoomScaleSheetLayoutView="142" workbookViewId="0">
      <selection activeCell="A12" sqref="A12"/>
    </sheetView>
  </sheetViews>
  <sheetFormatPr defaultRowHeight="15"/>
  <cols>
    <col min="1" max="1" width="107.42578125" style="38" bestFit="1" customWidth="1"/>
    <col min="2" max="16384" width="9.140625" style="38"/>
  </cols>
  <sheetData>
    <row r="1" spans="1:1" hidden="1"/>
    <row r="2" spans="1:1" ht="54">
      <c r="A2" s="295" t="s">
        <v>299</v>
      </c>
    </row>
    <row r="3" spans="1:1" s="39" customFormat="1" ht="15.75">
      <c r="A3" s="257" t="s">
        <v>273</v>
      </c>
    </row>
    <row r="4" spans="1:1" s="39" customFormat="1" ht="15.75">
      <c r="A4" s="257" t="s">
        <v>274</v>
      </c>
    </row>
    <row r="5" spans="1:1" s="39" customFormat="1" ht="15.75">
      <c r="A5" s="257" t="s">
        <v>281</v>
      </c>
    </row>
    <row r="6" spans="1:1" s="39" customFormat="1" ht="15.75">
      <c r="A6" s="257" t="s">
        <v>282</v>
      </c>
    </row>
    <row r="7" spans="1:1" s="39" customFormat="1" ht="15.75">
      <c r="A7" s="257" t="s">
        <v>283</v>
      </c>
    </row>
    <row r="8" spans="1:1" s="39" customFormat="1" ht="15.75">
      <c r="A8" s="257" t="s">
        <v>292</v>
      </c>
    </row>
    <row r="9" spans="1:1" s="39" customFormat="1" ht="15.75">
      <c r="A9" s="257" t="s">
        <v>275</v>
      </c>
    </row>
    <row r="10" spans="1:1" s="39" customFormat="1" ht="15.75">
      <c r="A10" s="257" t="s">
        <v>276</v>
      </c>
    </row>
    <row r="11" spans="1:1" s="39" customFormat="1" ht="51" customHeight="1">
      <c r="A11" s="257" t="s">
        <v>374</v>
      </c>
    </row>
    <row r="12" spans="1:1" s="39" customFormat="1" ht="15.75">
      <c r="A12" s="257" t="s">
        <v>297</v>
      </c>
    </row>
    <row r="13" spans="1:1" s="39" customFormat="1" ht="18.75" customHeight="1">
      <c r="A13" s="257" t="s">
        <v>304</v>
      </c>
    </row>
    <row r="14" spans="1:1" s="39" customFormat="1" ht="15.75">
      <c r="A14" s="257" t="s">
        <v>277</v>
      </c>
    </row>
    <row r="15" spans="1:1" s="39" customFormat="1" ht="15.75">
      <c r="A15" s="257" t="s">
        <v>284</v>
      </c>
    </row>
    <row r="16" spans="1:1" s="39" customFormat="1" ht="15.75">
      <c r="A16" s="257" t="s">
        <v>279</v>
      </c>
    </row>
    <row r="17" spans="1:1" s="39" customFormat="1" ht="15.75">
      <c r="A17" s="257" t="s">
        <v>280</v>
      </c>
    </row>
    <row r="18" spans="1:1" s="39" customFormat="1" ht="15.75">
      <c r="A18" s="257" t="s">
        <v>294</v>
      </c>
    </row>
    <row r="19" spans="1:1" s="39" customFormat="1" ht="15.75">
      <c r="A19" s="259"/>
    </row>
    <row r="20" spans="1:1" ht="31.5">
      <c r="A20" s="290" t="s">
        <v>293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8</vt:i4>
      </vt:variant>
    </vt:vector>
  </HeadingPairs>
  <TitlesOfParts>
    <vt:vector size="23" baseType="lpstr">
      <vt:lpstr>BAŞ.TARİHİ(GNO)</vt:lpstr>
      <vt:lpstr>PUAN (DGS)</vt:lpstr>
      <vt:lpstr>PUAN (ÖSYM)</vt:lpstr>
      <vt:lpstr>EK MADDE KONTENJAN</vt:lpstr>
      <vt:lpstr>GNO KONTENJAN</vt:lpstr>
      <vt:lpstr>GNO KON. BELİRLEME İÇİN</vt:lpstr>
      <vt:lpstr>ÖNLİSANS KONTENJAN(GNO)</vt:lpstr>
      <vt:lpstr>KURUM İÇİ KONTENJAN VE KRİTERLR</vt:lpstr>
      <vt:lpstr>KESİN KAYIT EVRAK (EK MADDE)</vt:lpstr>
      <vt:lpstr>KESİN KAYIT EVRAK (GNO)</vt:lpstr>
      <vt:lpstr>KESİN KAYIT (KURUM İÇİ)</vt:lpstr>
      <vt:lpstr>ÜCRET </vt:lpstr>
      <vt:lpstr>İLETİŞİM</vt:lpstr>
      <vt:lpstr>Sayfa1</vt:lpstr>
      <vt:lpstr>gno güz 8 katı</vt:lpstr>
      <vt:lpstr>'EK MADDE KONTENJAN'!Yazdırma_Alanı</vt:lpstr>
      <vt:lpstr>'GNO KONTENJAN'!Yazdırma_Alanı</vt:lpstr>
      <vt:lpstr>'KESİN KAYIT (KURUM İÇİ)'!Yazdırma_Alanı</vt:lpstr>
      <vt:lpstr>'KESİN KAYIT EVRAK (EK MADDE)'!Yazdırma_Alanı</vt:lpstr>
      <vt:lpstr>'KURUM İÇİ KONTENJAN VE KRİTERLR'!Yazdırma_Alanı</vt:lpstr>
      <vt:lpstr>'ÖNLİSANS KONTENJAN(GNO)'!Yazdırma_Alanı</vt:lpstr>
      <vt:lpstr>'PUAN (DGS)'!Yazdırma_Alanı</vt:lpstr>
      <vt:lpstr>'PUAN (ÖSYM)'!Yazdırma_Alanı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2022-01-21T13:13:59Z</dcterms:modified>
</cp:coreProperties>
</file>